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연제구\연제구 건강가정지원센터\2019\1. 회계\0. 예산서\1. 2019년 본예산\"/>
    </mc:Choice>
  </mc:AlternateContent>
  <bookViews>
    <workbookView xWindow="0" yWindow="0" windowWidth="16785" windowHeight="10680"/>
  </bookViews>
  <sheets>
    <sheet name="건가다가-총괄" sheetId="2" r:id="rId1"/>
    <sheet name="가족역량-총괄" sheetId="7" r:id="rId2"/>
    <sheet name="공동육아-총괄" sheetId="4" r:id="rId3"/>
    <sheet name="아이돌봄-총괄" sheetId="5" r:id="rId4"/>
    <sheet name="한국어교육-총괄" sheetId="6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'가족역량-총괄'!$B$5:$D$9</definedName>
    <definedName name="_xlnm._FilterDatabase" localSheetId="0" hidden="1">'건가다가-총괄'!$B$5:$D$9</definedName>
    <definedName name="_xlnm._FilterDatabase" localSheetId="2" hidden="1">'공동육아-총괄'!$B$5:$D$9</definedName>
    <definedName name="_xlnm._FilterDatabase" localSheetId="3" hidden="1">'아이돌봄-총괄'!$B$5:$D$9</definedName>
    <definedName name="_xlnm._FilterDatabase" localSheetId="4" hidden="1">'한국어교육-총괄'!$B$5:$D$9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>#REF!</definedName>
    <definedName name="_xlnm.Print_Area" localSheetId="1">'가족역량-총괄'!$A$1:$N$48</definedName>
    <definedName name="_xlnm.Print_Area" localSheetId="0">'건가다가-총괄'!$A$1:$M$40</definedName>
    <definedName name="_xlnm.Print_Area" localSheetId="2">'공동육아-총괄'!$A$1:$N$48</definedName>
    <definedName name="_xlnm.Print_Area" localSheetId="3">'아이돌봄-총괄'!$A$1:$M$47</definedName>
    <definedName name="_xlnm.Print_Area" localSheetId="4">'한국어교육-총괄'!$A$1:$M$37</definedName>
    <definedName name="_xlnm.Print_Titles" localSheetId="1">'가족역량-총괄'!$A:$F,'가족역량-총괄'!$4:$5</definedName>
    <definedName name="_xlnm.Print_Titles" localSheetId="0">'건가다가-총괄'!$A:$G,'건가다가-총괄'!$4:$5</definedName>
    <definedName name="_xlnm.Print_Titles" localSheetId="2">'공동육아-총괄'!$A:$F,'공동육아-총괄'!$4:$5</definedName>
    <definedName name="_xlnm.Print_Titles" localSheetId="3">'아이돌봄-총괄'!$A:$E,'아이돌봄-총괄'!$4:$5</definedName>
    <definedName name="_xlnm.Print_Titles" localSheetId="4">'한국어교육-총괄'!$A:$F,'한국어교육-총괄'!$4:$5</definedName>
    <definedName name="개체1" localSheetId="1">#REF!</definedName>
    <definedName name="개체1" localSheetId="2">#REF!</definedName>
    <definedName name="개체1" localSheetId="3">#REF!</definedName>
    <definedName name="개체1" localSheetId="4">#REF!</definedName>
    <definedName name="개체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7" l="1"/>
  <c r="E9" i="7"/>
  <c r="E8" i="7" s="1"/>
  <c r="F9" i="7"/>
  <c r="F8" i="7" s="1"/>
  <c r="F7" i="7" s="1"/>
  <c r="K9" i="7"/>
  <c r="L9" i="7"/>
  <c r="L8" i="7" s="1"/>
  <c r="N9" i="7"/>
  <c r="E11" i="7"/>
  <c r="E10" i="7" s="1"/>
  <c r="K11" i="7"/>
  <c r="N11" i="7" s="1"/>
  <c r="L11" i="7"/>
  <c r="E12" i="7"/>
  <c r="F12" i="7"/>
  <c r="F11" i="7" s="1"/>
  <c r="F10" i="7" s="1"/>
  <c r="G12" i="7"/>
  <c r="K12" i="7"/>
  <c r="L12" i="7"/>
  <c r="N12" i="7"/>
  <c r="K13" i="7"/>
  <c r="N13" i="7" s="1"/>
  <c r="L13" i="7"/>
  <c r="F14" i="7"/>
  <c r="F13" i="7" s="1"/>
  <c r="E15" i="7"/>
  <c r="E14" i="7" s="1"/>
  <c r="F15" i="7"/>
  <c r="K15" i="7"/>
  <c r="K14" i="7" s="1"/>
  <c r="L15" i="7"/>
  <c r="L14" i="7" s="1"/>
  <c r="K16" i="7"/>
  <c r="L16" i="7"/>
  <c r="M16" i="7"/>
  <c r="N16" i="7"/>
  <c r="K17" i="7"/>
  <c r="M17" i="7"/>
  <c r="E18" i="7"/>
  <c r="E17" i="7" s="1"/>
  <c r="F18" i="7"/>
  <c r="F17" i="7" s="1"/>
  <c r="F16" i="7" s="1"/>
  <c r="K18" i="7"/>
  <c r="L18" i="7"/>
  <c r="L17" i="7" s="1"/>
  <c r="K19" i="7"/>
  <c r="L19" i="7"/>
  <c r="N19" i="7"/>
  <c r="K20" i="7"/>
  <c r="N20" i="7" s="1"/>
  <c r="L20" i="7"/>
  <c r="K21" i="7"/>
  <c r="N21" i="7" s="1"/>
  <c r="L21" i="7"/>
  <c r="K22" i="7"/>
  <c r="N22" i="7" s="1"/>
  <c r="L22" i="7"/>
  <c r="K25" i="7"/>
  <c r="K24" i="7" s="1"/>
  <c r="L25" i="7"/>
  <c r="L24" i="7" s="1"/>
  <c r="L23" i="7" s="1"/>
  <c r="K26" i="7"/>
  <c r="N26" i="7" s="1"/>
  <c r="L26" i="7"/>
  <c r="M26" i="7"/>
  <c r="K27" i="7"/>
  <c r="N27" i="7" s="1"/>
  <c r="L27" i="7"/>
  <c r="M27" i="7"/>
  <c r="K28" i="7"/>
  <c r="N28" i="7" s="1"/>
  <c r="L28" i="7"/>
  <c r="M28" i="7"/>
  <c r="K29" i="7"/>
  <c r="N29" i="7" s="1"/>
  <c r="L29" i="7"/>
  <c r="M29" i="7"/>
  <c r="K30" i="7"/>
  <c r="N30" i="7" s="1"/>
  <c r="L30" i="7"/>
  <c r="M30" i="7"/>
  <c r="K31" i="7"/>
  <c r="N31" i="7" s="1"/>
  <c r="L31" i="7"/>
  <c r="M31" i="7"/>
  <c r="L32" i="7"/>
  <c r="L33" i="7"/>
  <c r="K34" i="7"/>
  <c r="K33" i="7" s="1"/>
  <c r="L34" i="7"/>
  <c r="M42" i="7"/>
  <c r="K32" i="7" l="1"/>
  <c r="N32" i="7" s="1"/>
  <c r="N33" i="7"/>
  <c r="N17" i="7"/>
  <c r="G14" i="7"/>
  <c r="E13" i="7"/>
  <c r="G10" i="7"/>
  <c r="F6" i="7"/>
  <c r="K23" i="7"/>
  <c r="N23" i="7" s="1"/>
  <c r="N24" i="7"/>
  <c r="E7" i="7"/>
  <c r="G7" i="7" s="1"/>
  <c r="G8" i="7"/>
  <c r="E16" i="7"/>
  <c r="G16" i="7" s="1"/>
  <c r="G17" i="7"/>
  <c r="N14" i="7"/>
  <c r="L7" i="7"/>
  <c r="L6" i="7" s="1"/>
  <c r="K7" i="7"/>
  <c r="N34" i="7"/>
  <c r="N25" i="7"/>
  <c r="G18" i="7"/>
  <c r="G15" i="7"/>
  <c r="G11" i="7"/>
  <c r="N8" i="7"/>
  <c r="N18" i="7"/>
  <c r="N15" i="7"/>
  <c r="G9" i="7"/>
  <c r="M23" i="6"/>
  <c r="L23" i="6"/>
  <c r="K23" i="6"/>
  <c r="M22" i="6"/>
  <c r="M21" i="6" s="1"/>
  <c r="L22" i="6"/>
  <c r="K22" i="6"/>
  <c r="L21" i="6"/>
  <c r="K21" i="6"/>
  <c r="M20" i="6"/>
  <c r="L20" i="6"/>
  <c r="K20" i="6"/>
  <c r="M19" i="6"/>
  <c r="L19" i="6"/>
  <c r="K19" i="6"/>
  <c r="M18" i="6"/>
  <c r="L18" i="6"/>
  <c r="K18" i="6"/>
  <c r="F18" i="6"/>
  <c r="F17" i="6" s="1"/>
  <c r="F16" i="6" s="1"/>
  <c r="E18" i="6"/>
  <c r="G18" i="6" s="1"/>
  <c r="G17" i="6" s="1"/>
  <c r="G16" i="6" s="1"/>
  <c r="L17" i="6"/>
  <c r="K17" i="6"/>
  <c r="M17" i="6" s="1"/>
  <c r="M16" i="6"/>
  <c r="L16" i="6"/>
  <c r="K16" i="6"/>
  <c r="L15" i="6"/>
  <c r="K15" i="6"/>
  <c r="M15" i="6" s="1"/>
  <c r="G15" i="6"/>
  <c r="G14" i="6" s="1"/>
  <c r="G13" i="6" s="1"/>
  <c r="F15" i="6"/>
  <c r="E15" i="6"/>
  <c r="M14" i="6"/>
  <c r="L14" i="6"/>
  <c r="K14" i="6"/>
  <c r="F14" i="6"/>
  <c r="F13" i="6" s="1"/>
  <c r="E14" i="6"/>
  <c r="E13" i="6"/>
  <c r="G12" i="6"/>
  <c r="G11" i="6" s="1"/>
  <c r="G10" i="6" s="1"/>
  <c r="F12" i="6"/>
  <c r="E12" i="6"/>
  <c r="M11" i="6"/>
  <c r="L11" i="6"/>
  <c r="K11" i="6"/>
  <c r="F11" i="6"/>
  <c r="F10" i="6" s="1"/>
  <c r="E11" i="6"/>
  <c r="E10" i="6"/>
  <c r="M9" i="6"/>
  <c r="L9" i="6"/>
  <c r="K9" i="6"/>
  <c r="G9" i="6"/>
  <c r="G8" i="6" s="1"/>
  <c r="G7" i="6" s="1"/>
  <c r="G6" i="6" s="1"/>
  <c r="F9" i="6"/>
  <c r="F8" i="6" s="1"/>
  <c r="F7" i="6" s="1"/>
  <c r="F6" i="6" s="1"/>
  <c r="E9" i="6"/>
  <c r="M8" i="6"/>
  <c r="L8" i="6"/>
  <c r="K8" i="6"/>
  <c r="E8" i="6"/>
  <c r="E7" i="6" s="1"/>
  <c r="M7" i="6"/>
  <c r="L7" i="6"/>
  <c r="K7" i="6"/>
  <c r="L6" i="6"/>
  <c r="K6" i="6"/>
  <c r="L32" i="5"/>
  <c r="L31" i="5" s="1"/>
  <c r="K32" i="5"/>
  <c r="M32" i="5" s="1"/>
  <c r="K31" i="5"/>
  <c r="I31" i="5"/>
  <c r="H31" i="5"/>
  <c r="K30" i="5"/>
  <c r="M29" i="5"/>
  <c r="L29" i="5"/>
  <c r="K29" i="5"/>
  <c r="K28" i="5" s="1"/>
  <c r="M28" i="5" s="1"/>
  <c r="L28" i="5"/>
  <c r="K27" i="5"/>
  <c r="K26" i="5"/>
  <c r="K25" i="5"/>
  <c r="K24" i="5"/>
  <c r="L23" i="5"/>
  <c r="L22" i="5" s="1"/>
  <c r="L21" i="5" s="1"/>
  <c r="K23" i="5"/>
  <c r="M23" i="5" s="1"/>
  <c r="L19" i="5"/>
  <c r="M19" i="5" s="1"/>
  <c r="K19" i="5"/>
  <c r="L18" i="5"/>
  <c r="K18" i="5"/>
  <c r="M18" i="5" s="1"/>
  <c r="F18" i="5"/>
  <c r="E18" i="5"/>
  <c r="G18" i="5" s="1"/>
  <c r="M17" i="5"/>
  <c r="L17" i="5"/>
  <c r="K17" i="5"/>
  <c r="F17" i="5"/>
  <c r="F16" i="5" s="1"/>
  <c r="L16" i="5"/>
  <c r="L15" i="5" s="1"/>
  <c r="K16" i="5"/>
  <c r="M16" i="5" s="1"/>
  <c r="F15" i="5"/>
  <c r="G15" i="5" s="1"/>
  <c r="E15" i="5"/>
  <c r="E14" i="5"/>
  <c r="L13" i="5"/>
  <c r="K13" i="5"/>
  <c r="M13" i="5" s="1"/>
  <c r="L12" i="5"/>
  <c r="M12" i="5" s="1"/>
  <c r="K12" i="5"/>
  <c r="F12" i="5"/>
  <c r="F11" i="5" s="1"/>
  <c r="F10" i="5" s="1"/>
  <c r="E12" i="5"/>
  <c r="G12" i="5" s="1"/>
  <c r="K11" i="5"/>
  <c r="E11" i="5"/>
  <c r="L10" i="5"/>
  <c r="K10" i="5"/>
  <c r="M10" i="5" s="1"/>
  <c r="L9" i="5"/>
  <c r="L8" i="5" s="1"/>
  <c r="K9" i="5"/>
  <c r="F9" i="5"/>
  <c r="F8" i="5" s="1"/>
  <c r="F7" i="5" s="1"/>
  <c r="E9" i="5"/>
  <c r="G9" i="5" s="1"/>
  <c r="K8" i="5"/>
  <c r="M8" i="5" s="1"/>
  <c r="M39" i="4"/>
  <c r="L30" i="4"/>
  <c r="L29" i="4" s="1"/>
  <c r="L28" i="4" s="1"/>
  <c r="K30" i="4"/>
  <c r="N30" i="4" s="1"/>
  <c r="L27" i="4"/>
  <c r="K27" i="4"/>
  <c r="N27" i="4" s="1"/>
  <c r="L26" i="4"/>
  <c r="L25" i="4" s="1"/>
  <c r="L24" i="4" s="1"/>
  <c r="K26" i="4"/>
  <c r="N26" i="4" s="1"/>
  <c r="N25" i="4" s="1"/>
  <c r="N24" i="4" s="1"/>
  <c r="K23" i="4"/>
  <c r="N23" i="4" s="1"/>
  <c r="N22" i="4" s="1"/>
  <c r="N21" i="4" s="1"/>
  <c r="L22" i="4"/>
  <c r="K22" i="4"/>
  <c r="K21" i="4" s="1"/>
  <c r="L21" i="4"/>
  <c r="L20" i="4"/>
  <c r="N20" i="4" s="1"/>
  <c r="K20" i="4"/>
  <c r="L19" i="4"/>
  <c r="K19" i="4"/>
  <c r="N19" i="4" s="1"/>
  <c r="L18" i="4"/>
  <c r="K18" i="4"/>
  <c r="N18" i="4" s="1"/>
  <c r="N17" i="4"/>
  <c r="L17" i="4"/>
  <c r="K17" i="4"/>
  <c r="L16" i="4"/>
  <c r="L15" i="4"/>
  <c r="K15" i="4"/>
  <c r="N15" i="4" s="1"/>
  <c r="N14" i="4" s="1"/>
  <c r="F15" i="4"/>
  <c r="E15" i="4"/>
  <c r="G15" i="4" s="1"/>
  <c r="L14" i="4"/>
  <c r="K14" i="4"/>
  <c r="F14" i="4"/>
  <c r="F13" i="4" s="1"/>
  <c r="E14" i="4"/>
  <c r="G14" i="4" s="1"/>
  <c r="L13" i="4"/>
  <c r="K13" i="4"/>
  <c r="N13" i="4" s="1"/>
  <c r="E13" i="4"/>
  <c r="G13" i="4" s="1"/>
  <c r="N12" i="4"/>
  <c r="L12" i="4"/>
  <c r="K12" i="4"/>
  <c r="F12" i="4"/>
  <c r="F11" i="4" s="1"/>
  <c r="F10" i="4" s="1"/>
  <c r="E12" i="4"/>
  <c r="G12" i="4" s="1"/>
  <c r="L11" i="4"/>
  <c r="K11" i="4"/>
  <c r="N11" i="4" s="1"/>
  <c r="E11" i="4"/>
  <c r="G11" i="4" s="1"/>
  <c r="E10" i="4"/>
  <c r="L9" i="4"/>
  <c r="L8" i="4" s="1"/>
  <c r="L7" i="4" s="1"/>
  <c r="L6" i="4" s="1"/>
  <c r="K9" i="4"/>
  <c r="N9" i="4" s="1"/>
  <c r="N8" i="4" s="1"/>
  <c r="F9" i="4"/>
  <c r="E9" i="4"/>
  <c r="G9" i="4" s="1"/>
  <c r="F8" i="4"/>
  <c r="F7" i="4"/>
  <c r="E7" i="4"/>
  <c r="G7" i="4" s="1"/>
  <c r="L40" i="2"/>
  <c r="L39" i="2" s="1"/>
  <c r="L38" i="2" s="1"/>
  <c r="K40" i="2"/>
  <c r="M40" i="2" s="1"/>
  <c r="M39" i="2" s="1"/>
  <c r="M38" i="2" s="1"/>
  <c r="K39" i="2"/>
  <c r="K38" i="2" s="1"/>
  <c r="M37" i="2"/>
  <c r="M36" i="2" s="1"/>
  <c r="L37" i="2"/>
  <c r="K37" i="2"/>
  <c r="K36" i="2" s="1"/>
  <c r="L36" i="2"/>
  <c r="L35" i="2"/>
  <c r="K35" i="2"/>
  <c r="K34" i="2" s="1"/>
  <c r="L34" i="2"/>
  <c r="M33" i="2"/>
  <c r="M32" i="2" s="1"/>
  <c r="L33" i="2"/>
  <c r="K33" i="2"/>
  <c r="K32" i="2" s="1"/>
  <c r="L32" i="2"/>
  <c r="L31" i="2"/>
  <c r="K31" i="2"/>
  <c r="K30" i="2" s="1"/>
  <c r="L30" i="2"/>
  <c r="L29" i="2"/>
  <c r="K29" i="2"/>
  <c r="L28" i="2"/>
  <c r="K28" i="2"/>
  <c r="M28" i="2" s="1"/>
  <c r="L27" i="2"/>
  <c r="K27" i="2"/>
  <c r="M27" i="2" s="1"/>
  <c r="M26" i="2" s="1"/>
  <c r="M25" i="2" s="1"/>
  <c r="L26" i="2"/>
  <c r="L25" i="2" s="1"/>
  <c r="K26" i="2"/>
  <c r="K25" i="2"/>
  <c r="L24" i="2"/>
  <c r="K24" i="2"/>
  <c r="M24" i="2" s="1"/>
  <c r="L23" i="2"/>
  <c r="K23" i="2"/>
  <c r="M23" i="2" s="1"/>
  <c r="L22" i="2"/>
  <c r="M22" i="2" s="1"/>
  <c r="K22" i="2"/>
  <c r="M21" i="2"/>
  <c r="L21" i="2"/>
  <c r="K21" i="2"/>
  <c r="L20" i="2"/>
  <c r="L18" i="2" s="1"/>
  <c r="K20" i="2"/>
  <c r="M20" i="2" s="1"/>
  <c r="L19" i="2"/>
  <c r="K19" i="2"/>
  <c r="M19" i="2" s="1"/>
  <c r="M18" i="2" s="1"/>
  <c r="F19" i="2"/>
  <c r="G19" i="2" s="1"/>
  <c r="E19" i="2"/>
  <c r="F18" i="2"/>
  <c r="F17" i="2" s="1"/>
  <c r="E18" i="2"/>
  <c r="G18" i="2" s="1"/>
  <c r="L17" i="2"/>
  <c r="K17" i="2"/>
  <c r="M17" i="2" s="1"/>
  <c r="M14" i="2" s="1"/>
  <c r="M16" i="2"/>
  <c r="L16" i="2"/>
  <c r="K16" i="2"/>
  <c r="F16" i="2"/>
  <c r="F15" i="2" s="1"/>
  <c r="F14" i="2" s="1"/>
  <c r="E16" i="2"/>
  <c r="G16" i="2" s="1"/>
  <c r="M15" i="2"/>
  <c r="L15" i="2"/>
  <c r="K15" i="2"/>
  <c r="K14" i="2" s="1"/>
  <c r="L14" i="2"/>
  <c r="L13" i="2"/>
  <c r="K13" i="2"/>
  <c r="M13" i="2" s="1"/>
  <c r="F13" i="2"/>
  <c r="G13" i="2" s="1"/>
  <c r="E13" i="2"/>
  <c r="M12" i="2"/>
  <c r="L12" i="2"/>
  <c r="K12" i="2"/>
  <c r="F12" i="2"/>
  <c r="F11" i="2" s="1"/>
  <c r="F6" i="2" s="1"/>
  <c r="E12" i="2"/>
  <c r="G12" i="2" s="1"/>
  <c r="L11" i="2"/>
  <c r="K11" i="2"/>
  <c r="K8" i="2" s="1"/>
  <c r="E11" i="2"/>
  <c r="G11" i="2" s="1"/>
  <c r="G10" i="2"/>
  <c r="F10" i="2"/>
  <c r="E10" i="2"/>
  <c r="L9" i="2"/>
  <c r="L8" i="2" s="1"/>
  <c r="L7" i="2" s="1"/>
  <c r="L6" i="2" s="1"/>
  <c r="K9" i="2"/>
  <c r="M9" i="2" s="1"/>
  <c r="F9" i="2"/>
  <c r="E9" i="2"/>
  <c r="G9" i="2" s="1"/>
  <c r="F8" i="2"/>
  <c r="F7" i="2"/>
  <c r="N7" i="7" l="1"/>
  <c r="K6" i="7"/>
  <c r="N6" i="7" s="1"/>
  <c r="E6" i="7"/>
  <c r="G6" i="7" s="1"/>
  <c r="G13" i="7"/>
  <c r="M6" i="6"/>
  <c r="E17" i="6"/>
  <c r="E16" i="6" s="1"/>
  <c r="E6" i="6" s="1"/>
  <c r="G11" i="5"/>
  <c r="G14" i="5"/>
  <c r="L7" i="5"/>
  <c r="L6" i="5" s="1"/>
  <c r="M30" i="5"/>
  <c r="L30" i="5"/>
  <c r="M31" i="5"/>
  <c r="M9" i="5"/>
  <c r="F14" i="5"/>
  <c r="F13" i="5" s="1"/>
  <c r="F6" i="5" s="1"/>
  <c r="K22" i="5"/>
  <c r="E8" i="5"/>
  <c r="E10" i="5"/>
  <c r="G10" i="5" s="1"/>
  <c r="E13" i="5"/>
  <c r="G13" i="5" s="1"/>
  <c r="K15" i="5"/>
  <c r="M15" i="5" s="1"/>
  <c r="K7" i="5"/>
  <c r="E17" i="5"/>
  <c r="F6" i="4"/>
  <c r="G10" i="4"/>
  <c r="N16" i="4"/>
  <c r="N7" i="4" s="1"/>
  <c r="K8" i="4"/>
  <c r="K25" i="4"/>
  <c r="K24" i="4" s="1"/>
  <c r="K29" i="4"/>
  <c r="E6" i="4"/>
  <c r="G6" i="4" s="1"/>
  <c r="E8" i="4"/>
  <c r="G8" i="4" s="1"/>
  <c r="K16" i="4"/>
  <c r="K7" i="2"/>
  <c r="K6" i="2" s="1"/>
  <c r="E8" i="2"/>
  <c r="M11" i="2"/>
  <c r="M8" i="2" s="1"/>
  <c r="M7" i="2" s="1"/>
  <c r="K18" i="2"/>
  <c r="M31" i="2"/>
  <c r="M30" i="2" s="1"/>
  <c r="M35" i="2"/>
  <c r="M34" i="2" s="1"/>
  <c r="E15" i="2"/>
  <c r="E17" i="2"/>
  <c r="G17" i="2" s="1"/>
  <c r="G17" i="5" l="1"/>
  <c r="E16" i="5"/>
  <c r="G16" i="5" s="1"/>
  <c r="M7" i="5"/>
  <c r="K6" i="5"/>
  <c r="M6" i="5" s="1"/>
  <c r="M22" i="5"/>
  <c r="K21" i="5"/>
  <c r="M21" i="5" s="1"/>
  <c r="G8" i="5"/>
  <c r="E7" i="5"/>
  <c r="N29" i="4"/>
  <c r="K28" i="4"/>
  <c r="N28" i="4" s="1"/>
  <c r="N6" i="4" s="1"/>
  <c r="K7" i="4"/>
  <c r="K6" i="4" s="1"/>
  <c r="G8" i="2"/>
  <c r="E7" i="2"/>
  <c r="G15" i="2"/>
  <c r="E14" i="2"/>
  <c r="G14" i="2" s="1"/>
  <c r="M29" i="2"/>
  <c r="M6" i="2" s="1"/>
  <c r="G7" i="5" l="1"/>
  <c r="E6" i="5"/>
  <c r="G6" i="5" s="1"/>
  <c r="G7" i="2"/>
  <c r="E6" i="2"/>
  <c r="G6" i="2" s="1"/>
</calcChain>
</file>

<file path=xl/sharedStrings.xml><?xml version="1.0" encoding="utf-8"?>
<sst xmlns="http://schemas.openxmlformats.org/spreadsheetml/2006/main" count="351" uniqueCount="214">
  <si>
    <t>2019년 연제구건강가정지원센터 세입·세출 총괄표</t>
    <phoneticPr fontId="4" type="noConversion"/>
  </si>
  <si>
    <t>(세입,세출 총괄)</t>
    <phoneticPr fontId="4" type="noConversion"/>
  </si>
  <si>
    <t>(단위:천원)</t>
    <phoneticPr fontId="4" type="noConversion"/>
  </si>
  <si>
    <t>과        목</t>
    <phoneticPr fontId="4" type="noConversion"/>
  </si>
  <si>
    <t>2019년
예산(A)</t>
    <phoneticPr fontId="4" type="noConversion"/>
  </si>
  <si>
    <t>2018년
예산(B)</t>
    <phoneticPr fontId="4" type="noConversion"/>
  </si>
  <si>
    <t>증감
(A-B)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</si>
  <si>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</si>
  <si>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</si>
  <si>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</si>
  <si>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세입 총계</t>
    <phoneticPr fontId="4" type="noConversion"/>
  </si>
  <si>
    <t>세출 총계</t>
    <phoneticPr fontId="4" type="noConversion"/>
  </si>
  <si>
    <t>보조금수입</t>
    <phoneticPr fontId="4" type="noConversion"/>
  </si>
  <si>
    <t>계</t>
    <phoneticPr fontId="4" type="noConversion"/>
  </si>
  <si>
    <t>사무비</t>
    <phoneticPr fontId="4" type="noConversion"/>
  </si>
  <si>
    <t>소  계</t>
    <phoneticPr fontId="4" type="noConversion"/>
  </si>
  <si>
    <t>인건비</t>
    <phoneticPr fontId="4" type="noConversion"/>
  </si>
  <si>
    <t>센터보조금</t>
    <phoneticPr fontId="4" type="noConversion"/>
  </si>
  <si>
    <t>급여</t>
    <phoneticPr fontId="4" type="noConversion"/>
  </si>
  <si>
    <t>통합보조금</t>
    <phoneticPr fontId="4" type="noConversion"/>
  </si>
  <si>
    <t>전입금</t>
    <phoneticPr fontId="4" type="noConversion"/>
  </si>
  <si>
    <t>제수당</t>
    <phoneticPr fontId="4" type="noConversion"/>
  </si>
  <si>
    <t>전입금</t>
    <phoneticPr fontId="4" type="noConversion"/>
  </si>
  <si>
    <t>소  계</t>
    <phoneticPr fontId="4" type="noConversion"/>
  </si>
  <si>
    <t>퇴직적립금</t>
    <phoneticPr fontId="4" type="noConversion"/>
  </si>
  <si>
    <t>법인전입금</t>
    <phoneticPr fontId="4" type="noConversion"/>
  </si>
  <si>
    <t>사회보험부담</t>
    <phoneticPr fontId="4" type="noConversion"/>
  </si>
  <si>
    <t>이월금</t>
    <phoneticPr fontId="4" type="noConversion"/>
  </si>
  <si>
    <t>업무추진비</t>
    <phoneticPr fontId="4" type="noConversion"/>
  </si>
  <si>
    <t>직책보조비</t>
    <phoneticPr fontId="4" type="noConversion"/>
  </si>
  <si>
    <t>전년도이월금</t>
    <phoneticPr fontId="4" type="noConversion"/>
  </si>
  <si>
    <t>기관운영비</t>
    <phoneticPr fontId="4" type="noConversion"/>
  </si>
  <si>
    <t>잡수입</t>
    <phoneticPr fontId="4" type="noConversion"/>
  </si>
  <si>
    <t>회의비</t>
  </si>
  <si>
    <t>운영비</t>
    <phoneticPr fontId="4" type="noConversion"/>
  </si>
  <si>
    <t>여비</t>
  </si>
  <si>
    <t>수용비및수수료</t>
  </si>
  <si>
    <t>공공요금</t>
  </si>
  <si>
    <t>제세공과금</t>
  </si>
  <si>
    <t>차량비</t>
    <phoneticPr fontId="4" type="noConversion"/>
  </si>
  <si>
    <t>기타운영비</t>
    <phoneticPr fontId="4" type="noConversion"/>
  </si>
  <si>
    <t>재산조성비</t>
    <phoneticPr fontId="4" type="noConversion"/>
  </si>
  <si>
    <t>계</t>
    <phoneticPr fontId="4" type="noConversion"/>
  </si>
  <si>
    <t>시설비</t>
    <phoneticPr fontId="4" type="noConversion"/>
  </si>
  <si>
    <t>소  계</t>
    <phoneticPr fontId="4" type="noConversion"/>
  </si>
  <si>
    <t>자산취득비</t>
    <phoneticPr fontId="4" type="noConversion"/>
  </si>
  <si>
    <t>사업비</t>
    <phoneticPr fontId="4" type="noConversion"/>
  </si>
  <si>
    <t>계</t>
    <phoneticPr fontId="4" type="noConversion"/>
  </si>
  <si>
    <t>소  계</t>
    <phoneticPr fontId="4" type="noConversion"/>
  </si>
  <si>
    <t>가족관계사업비</t>
    <phoneticPr fontId="4" type="noConversion"/>
  </si>
  <si>
    <t>가족돌봄사업비</t>
    <phoneticPr fontId="4" type="noConversion"/>
  </si>
  <si>
    <t>가족생활사업비</t>
    <phoneticPr fontId="4" type="noConversion"/>
  </si>
  <si>
    <t>지역공동체사업비</t>
    <phoneticPr fontId="4" type="noConversion"/>
  </si>
  <si>
    <t>잡지출</t>
    <phoneticPr fontId="4" type="noConversion"/>
  </si>
  <si>
    <t>계</t>
    <phoneticPr fontId="4" type="noConversion"/>
  </si>
  <si>
    <t>잡지출</t>
  </si>
  <si>
    <t>급여</t>
  </si>
  <si>
    <t>이월금</t>
    <phoneticPr fontId="4" type="noConversion"/>
  </si>
  <si>
    <t>소  계</t>
    <phoneticPr fontId="4" type="noConversion"/>
  </si>
  <si>
    <t>잡수입</t>
    <phoneticPr fontId="4" type="noConversion"/>
  </si>
  <si>
    <t>수용비및수수료</t>
    <phoneticPr fontId="4" type="noConversion"/>
  </si>
  <si>
    <t>계</t>
    <phoneticPr fontId="4" type="noConversion"/>
  </si>
  <si>
    <t>프로그램 운영비</t>
    <phoneticPr fontId="4" type="noConversion"/>
  </si>
  <si>
    <t>2019년 공동육아나눔터 세입·세출 총괄표(안)</t>
    <phoneticPr fontId="4" type="noConversion"/>
  </si>
  <si>
    <t>(세입,세출 총괄)</t>
    <phoneticPr fontId="4" type="noConversion"/>
  </si>
  <si>
    <t>과        목</t>
    <phoneticPr fontId="4" type="noConversion"/>
  </si>
  <si>
    <t>2019년
예산(A)</t>
    <phoneticPr fontId="4" type="noConversion"/>
  </si>
  <si>
    <t>2018년
예산(B)</t>
    <phoneticPr fontId="4" type="noConversion"/>
  </si>
  <si>
    <t>증감(A-B)</t>
    <phoneticPr fontId="4" type="noConversion"/>
  </si>
  <si>
    <t>2018년
예산(B)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</si>
  <si>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</si>
  <si>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</si>
  <si>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</si>
  <si>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관</t>
    <phoneticPr fontId="4" type="noConversion"/>
  </si>
  <si>
    <t>목</t>
    <phoneticPr fontId="4" type="noConversion"/>
  </si>
  <si>
    <t>세입 총계</t>
    <phoneticPr fontId="4" type="noConversion"/>
  </si>
  <si>
    <t>세출 총계</t>
    <phoneticPr fontId="4" type="noConversion"/>
  </si>
  <si>
    <t>보조금수입</t>
    <phoneticPr fontId="4" type="noConversion"/>
  </si>
  <si>
    <t>사무비</t>
    <phoneticPr fontId="4" type="noConversion"/>
  </si>
  <si>
    <t>계</t>
    <phoneticPr fontId="4" type="noConversion"/>
  </si>
  <si>
    <t>인건비</t>
    <phoneticPr fontId="4" type="noConversion"/>
  </si>
  <si>
    <t>관리운영비</t>
    <phoneticPr fontId="4" type="noConversion"/>
  </si>
  <si>
    <t>이월금</t>
    <phoneticPr fontId="4" type="noConversion"/>
  </si>
  <si>
    <t>이월금</t>
    <phoneticPr fontId="4" type="noConversion"/>
  </si>
  <si>
    <t>소  계</t>
    <phoneticPr fontId="4" type="noConversion"/>
  </si>
  <si>
    <t>제수당</t>
    <phoneticPr fontId="4" type="noConversion"/>
  </si>
  <si>
    <t>전년도이월금</t>
    <phoneticPr fontId="4" type="noConversion"/>
  </si>
  <si>
    <t>퇴직적립금</t>
    <phoneticPr fontId="4" type="noConversion"/>
  </si>
  <si>
    <t>잡수입</t>
    <phoneticPr fontId="4" type="noConversion"/>
  </si>
  <si>
    <t>사회보험부담</t>
    <phoneticPr fontId="4" type="noConversion"/>
  </si>
  <si>
    <t>업무추진비</t>
    <phoneticPr fontId="4" type="noConversion"/>
  </si>
  <si>
    <t>잡수입</t>
    <phoneticPr fontId="4" type="noConversion"/>
  </si>
  <si>
    <t>기관운영비</t>
    <phoneticPr fontId="4" type="noConversion"/>
  </si>
  <si>
    <t>운영비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</si>
  <si>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</si>
  <si>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</si>
  <si>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</si>
  <si>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여비</t>
    <phoneticPr fontId="4" type="noConversion"/>
  </si>
  <si>
    <t>자산취득비</t>
    <phoneticPr fontId="4" type="noConversion"/>
  </si>
  <si>
    <t>공동육아나눔터</t>
    <phoneticPr fontId="4" type="noConversion"/>
  </si>
  <si>
    <t>가족품앗이</t>
    <phoneticPr fontId="4" type="noConversion"/>
  </si>
  <si>
    <t>2019년 아이돌봄지원사업 세입·세출 총괄표(안)</t>
    <phoneticPr fontId="4" type="noConversion"/>
  </si>
  <si>
    <t>(세입,세출 총괄)</t>
    <phoneticPr fontId="4" type="noConversion"/>
  </si>
  <si>
    <t>과        목</t>
    <phoneticPr fontId="4" type="noConversion"/>
  </si>
  <si>
    <t>2019년 예산(A)</t>
    <phoneticPr fontId="4" type="noConversion"/>
  </si>
  <si>
    <t>2018년 예산(B)</t>
    <phoneticPr fontId="4" type="noConversion"/>
  </si>
  <si>
    <t>증감(A-B)</t>
    <phoneticPr fontId="4" type="noConversion"/>
  </si>
  <si>
    <t>2019년 예산(A)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</si>
  <si>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</si>
  <si>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</si>
  <si>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</si>
  <si>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항</t>
    <phoneticPr fontId="4" type="noConversion"/>
  </si>
  <si>
    <t>세입 총계</t>
    <phoneticPr fontId="4" type="noConversion"/>
  </si>
  <si>
    <t>세출 총계</t>
    <phoneticPr fontId="4" type="noConversion"/>
  </si>
  <si>
    <t>보조금수입</t>
    <phoneticPr fontId="4" type="noConversion"/>
  </si>
  <si>
    <t>계</t>
    <phoneticPr fontId="4" type="noConversion"/>
  </si>
  <si>
    <t>소  계</t>
    <phoneticPr fontId="4" type="noConversion"/>
  </si>
  <si>
    <t>인건비</t>
    <phoneticPr fontId="4" type="noConversion"/>
  </si>
  <si>
    <t>교부금</t>
    <phoneticPr fontId="4" type="noConversion"/>
  </si>
  <si>
    <t>이월금</t>
    <phoneticPr fontId="4" type="noConversion"/>
  </si>
  <si>
    <t>추가수당</t>
    <phoneticPr fontId="4" type="noConversion"/>
  </si>
  <si>
    <t>명절상여금</t>
    <phoneticPr fontId="4" type="noConversion"/>
  </si>
  <si>
    <t>전년도이월금</t>
    <phoneticPr fontId="4" type="noConversion"/>
  </si>
  <si>
    <t>퇴직적립금</t>
    <phoneticPr fontId="4" type="noConversion"/>
  </si>
  <si>
    <t>사업수입</t>
    <phoneticPr fontId="4" type="noConversion"/>
  </si>
  <si>
    <t>계</t>
    <phoneticPr fontId="4" type="noConversion"/>
  </si>
  <si>
    <t>4대보험료</t>
    <phoneticPr fontId="4" type="noConversion"/>
  </si>
  <si>
    <t>사업수입</t>
    <phoneticPr fontId="4" type="noConversion"/>
  </si>
  <si>
    <t>행정부대경비</t>
    <phoneticPr fontId="4" type="noConversion"/>
  </si>
  <si>
    <t>잡수입</t>
    <phoneticPr fontId="4" type="noConversion"/>
  </si>
  <si>
    <t>여비</t>
    <phoneticPr fontId="4" type="noConversion"/>
  </si>
  <si>
    <t>일반수용비</t>
    <phoneticPr fontId="4" type="noConversion"/>
  </si>
  <si>
    <t>공과금제세</t>
    <phoneticPr fontId="4" type="noConversion"/>
  </si>
  <si>
    <t>아이돌봄수당</t>
    <phoneticPr fontId="4" type="noConversion"/>
  </si>
  <si>
    <t>활동수당</t>
    <phoneticPr fontId="4" type="noConversion"/>
  </si>
  <si>
    <t>아이돌보미
관리비</t>
    <phoneticPr fontId="4" type="noConversion"/>
  </si>
  <si>
    <t>아이돌보미 보험료</t>
    <phoneticPr fontId="4" type="noConversion"/>
  </si>
  <si>
    <t>현장실습</t>
    <phoneticPr fontId="4" type="noConversion"/>
  </si>
  <si>
    <t>교육비</t>
    <phoneticPr fontId="4" type="noConversion"/>
  </si>
  <si>
    <t>관리수당(센터장)</t>
    <phoneticPr fontId="4" type="noConversion"/>
  </si>
  <si>
    <t>예산외운영사업비</t>
    <phoneticPr fontId="4" type="noConversion"/>
  </si>
  <si>
    <t>2019년 한국어교육 세입·세출 총괄표</t>
    <phoneticPr fontId="4" type="noConversion"/>
  </si>
  <si>
    <t>(세입,세출 총괄)</t>
    <phoneticPr fontId="4" type="noConversion"/>
  </si>
  <si>
    <t>과        목</t>
    <phoneticPr fontId="4" type="noConversion"/>
  </si>
  <si>
    <t>2018년                  예산(B)</t>
    <phoneticPr fontId="4" type="noConversion"/>
  </si>
  <si>
    <t>증감(A-B)</t>
    <phoneticPr fontId="4" type="noConversion"/>
  </si>
  <si>
    <t>2019년 예산(A)</t>
    <phoneticPr fontId="4" type="noConversion"/>
  </si>
  <si>
    <t>2018년                  예산(B)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</si>
  <si>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</si>
  <si>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</si>
  <si>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</si>
  <si>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관</t>
    <phoneticPr fontId="4" type="noConversion"/>
  </si>
  <si>
    <t>세입 총계</t>
    <phoneticPr fontId="4" type="noConversion"/>
  </si>
  <si>
    <t>세출 총계</t>
    <phoneticPr fontId="4" type="noConversion"/>
  </si>
  <si>
    <t>계</t>
    <phoneticPr fontId="4" type="noConversion"/>
  </si>
  <si>
    <t>인건비</t>
    <phoneticPr fontId="4" type="noConversion"/>
  </si>
  <si>
    <t>관리운영비</t>
    <phoneticPr fontId="4" type="noConversion"/>
  </si>
  <si>
    <t>급여</t>
    <phoneticPr fontId="4" type="noConversion"/>
  </si>
  <si>
    <t>전입금</t>
    <phoneticPr fontId="4" type="noConversion"/>
  </si>
  <si>
    <t>계</t>
    <phoneticPr fontId="4" type="noConversion"/>
  </si>
  <si>
    <t>전입금</t>
    <phoneticPr fontId="4" type="noConversion"/>
  </si>
  <si>
    <t>사회보험부담</t>
    <phoneticPr fontId="4" type="noConversion"/>
  </si>
  <si>
    <t>법인전입금</t>
    <phoneticPr fontId="4" type="noConversion"/>
  </si>
  <si>
    <t>일반운영비</t>
    <phoneticPr fontId="4" type="noConversion"/>
  </si>
  <si>
    <t>홍보비</t>
    <phoneticPr fontId="4" type="noConversion"/>
  </si>
  <si>
    <t>한국어사업비</t>
    <phoneticPr fontId="4" type="noConversion"/>
  </si>
  <si>
    <t>부채상환금</t>
    <phoneticPr fontId="4" type="noConversion"/>
  </si>
  <si>
    <t>이자지급금</t>
    <phoneticPr fontId="4" type="noConversion"/>
  </si>
  <si>
    <t>소  계</t>
    <phoneticPr fontId="4" type="noConversion"/>
  </si>
  <si>
    <t>잡지출</t>
    <phoneticPr fontId="4" type="noConversion"/>
  </si>
  <si>
    <t>계</t>
    <phoneticPr fontId="4" type="noConversion"/>
  </si>
  <si>
    <t>심리정서 지원</t>
    <phoneticPr fontId="4" type="noConversion"/>
  </si>
  <si>
    <t>지지리더 활동비</t>
    <phoneticPr fontId="4" type="noConversion"/>
  </si>
  <si>
    <t>인력양성교육비</t>
    <phoneticPr fontId="4" type="noConversion"/>
  </si>
  <si>
    <t>생활도움지원</t>
    <phoneticPr fontId="4" type="noConversion"/>
  </si>
  <si>
    <t>학습정서지원</t>
    <phoneticPr fontId="4" type="noConversion"/>
  </si>
  <si>
    <t>지역협의체</t>
    <phoneticPr fontId="4" type="noConversion"/>
  </si>
  <si>
    <t>소  계</t>
    <phoneticPr fontId="4" type="noConversion"/>
  </si>
  <si>
    <t>사업비</t>
    <phoneticPr fontId="4" type="noConversion"/>
  </si>
  <si>
    <t>기타운영비</t>
    <phoneticPr fontId="4" type="noConversion"/>
  </si>
  <si>
    <t>공공요금</t>
    <phoneticPr fontId="4" type="noConversion"/>
  </si>
  <si>
    <t>차량비</t>
    <phoneticPr fontId="4" type="noConversion"/>
  </si>
  <si>
    <t>여비</t>
    <phoneticPr fontId="4" type="noConversion"/>
  </si>
  <si>
    <t>일반운영비</t>
    <phoneticPr fontId="4" type="noConversion"/>
  </si>
  <si>
    <t>잡수입</t>
    <phoneticPr fontId="4" type="noConversion"/>
  </si>
  <si>
    <t>회의비</t>
    <phoneticPr fontId="4" type="noConversion"/>
  </si>
  <si>
    <t>기관운영비</t>
    <phoneticPr fontId="4" type="noConversion"/>
  </si>
  <si>
    <t>전년도이월금</t>
    <phoneticPr fontId="4" type="noConversion"/>
  </si>
  <si>
    <t>업무추진비</t>
    <phoneticPr fontId="4" type="noConversion"/>
  </si>
  <si>
    <t>사회보험부담</t>
    <phoneticPr fontId="4" type="noConversion"/>
  </si>
  <si>
    <t>이월금</t>
    <phoneticPr fontId="4" type="noConversion"/>
  </si>
  <si>
    <t>퇴직적립금</t>
    <phoneticPr fontId="4" type="noConversion"/>
  </si>
  <si>
    <t>법인전입금</t>
    <phoneticPr fontId="4" type="noConversion"/>
  </si>
  <si>
    <t>제수당</t>
    <phoneticPr fontId="4" type="noConversion"/>
  </si>
  <si>
    <t>전입금</t>
    <phoneticPr fontId="4" type="noConversion"/>
  </si>
  <si>
    <t>관리운영비</t>
    <phoneticPr fontId="4" type="noConversion"/>
  </si>
  <si>
    <t>인건비</t>
    <phoneticPr fontId="4" type="noConversion"/>
  </si>
  <si>
    <t>보조금수입</t>
    <phoneticPr fontId="4" type="noConversion"/>
  </si>
  <si>
    <t>사무비</t>
    <phoneticPr fontId="4" type="noConversion"/>
  </si>
  <si>
    <t>보조금수입</t>
    <phoneticPr fontId="4" type="noConversion"/>
  </si>
  <si>
    <t>세출 총계</t>
    <phoneticPr fontId="4" type="noConversion"/>
  </si>
  <si>
    <t>세입 총계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</si>
  <si>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</si>
  <si>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</si>
  <si>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</si>
  <si>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항</t>
    <phoneticPr fontId="4" type="noConversion"/>
  </si>
  <si>
    <t>관</t>
    <phoneticPr fontId="4" type="noConversion"/>
  </si>
  <si>
    <t>증감
(A)-(B)</t>
    <phoneticPr fontId="4" type="noConversion"/>
  </si>
  <si>
    <t>2018년                  예산(B)</t>
    <phoneticPr fontId="4" type="noConversion"/>
  </si>
  <si>
    <t>2019년 예산(A)</t>
    <phoneticPr fontId="4" type="noConversion"/>
  </si>
  <si>
    <t>과        목</t>
    <phoneticPr fontId="4" type="noConversion"/>
  </si>
  <si>
    <t>2019년 예산(A)</t>
    <phoneticPr fontId="4" type="noConversion"/>
  </si>
  <si>
    <t>(세입,세출 총괄)</t>
    <phoneticPr fontId="4" type="noConversion"/>
  </si>
  <si>
    <t>2019년 가족역량강화지원사업 세입·세출 총괄표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</si>
</sst>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indexed="63"/>
      <name val="굴림체"/>
      <family val="3"/>
      <charset val="129"/>
    </font>
    <font>
      <b/>
      <sz val="10"/>
      <color indexed="63"/>
      <name val="HY그래픽"/>
      <family val="1"/>
      <charset val="129"/>
    </font>
    <font>
      <sz val="10"/>
      <color indexed="9"/>
      <name val="굴림체"/>
      <family val="3"/>
      <charset val="129"/>
    </font>
    <font>
      <sz val="10"/>
      <color indexed="63"/>
      <name val="굴림체"/>
      <family val="3"/>
      <charset val="129"/>
    </font>
    <font>
      <b/>
      <sz val="18"/>
      <name val="굴림체"/>
      <family val="3"/>
      <charset val="129"/>
    </font>
    <font>
      <sz val="10"/>
      <name val="HY그래픽"/>
      <family val="1"/>
      <charset val="129"/>
    </font>
    <font>
      <sz val="10"/>
      <color theme="1"/>
      <name val="굴림체"/>
      <family val="3"/>
      <charset val="129"/>
    </font>
    <font>
      <b/>
      <sz val="10"/>
      <color indexed="63"/>
      <name val="HY그래픽M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3FF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</cellStyleXfs>
  <cellXfs count="344">
    <xf numFmtId="0" fontId="0" fillId="0" borderId="0" xfId="0">
      <alignment vertical="center"/>
    </xf>
    <xf numFmtId="0" fontId="2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center" vertical="center"/>
    </xf>
    <xf numFmtId="41" fontId="5" fillId="0" borderId="0" xfId="2" applyFont="1" applyFill="1" applyBorder="1" applyAlignment="1">
      <alignment horizontal="center" vertical="center"/>
    </xf>
    <xf numFmtId="41" fontId="6" fillId="0" borderId="0" xfId="2" applyFont="1" applyFill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0" fontId="8" fillId="2" borderId="7" xfId="1" applyNumberFormat="1" applyFont="1" applyFill="1" applyBorder="1" applyAlignment="1">
      <alignment horizontal="center" vertical="center" wrapText="1"/>
    </xf>
    <xf numFmtId="0" fontId="8" fillId="3" borderId="8" xfId="1" applyNumberFormat="1" applyFont="1" applyFill="1" applyBorder="1" applyAlignment="1">
      <alignment horizontal="center" vertical="center" wrapText="1"/>
    </xf>
    <xf numFmtId="0" fontId="7" fillId="4" borderId="9" xfId="1" applyNumberFormat="1" applyFont="1" applyFill="1" applyBorder="1" applyAlignment="1">
      <alignment horizontal="center" vertical="center" shrinkToFit="1"/>
    </xf>
    <xf numFmtId="0" fontId="7" fillId="4" borderId="10" xfId="1" applyNumberFormat="1" applyFont="1" applyFill="1" applyBorder="1" applyAlignment="1">
      <alignment horizontal="center" vertical="center" shrinkToFit="1"/>
    </xf>
    <xf numFmtId="0" fontId="7" fillId="4" borderId="11" xfId="1" applyNumberFormat="1" applyFont="1" applyFill="1" applyBorder="1" applyAlignment="1">
      <alignment horizontal="center" vertical="center" shrinkToFit="1"/>
    </xf>
    <xf numFmtId="3" fontId="7" fillId="4" borderId="12" xfId="1" applyNumberFormat="1" applyFont="1" applyFill="1" applyBorder="1" applyAlignment="1">
      <alignment horizontal="right" vertical="center"/>
    </xf>
    <xf numFmtId="3" fontId="7" fillId="4" borderId="13" xfId="1" applyNumberFormat="1" applyFont="1" applyFill="1" applyBorder="1" applyAlignment="1">
      <alignment horizontal="right" vertical="center"/>
    </xf>
    <xf numFmtId="0" fontId="7" fillId="4" borderId="14" xfId="1" applyNumberFormat="1" applyFont="1" applyFill="1" applyBorder="1" applyAlignment="1">
      <alignment horizontal="center" vertical="center" shrinkToFit="1"/>
    </xf>
    <xf numFmtId="0" fontId="7" fillId="4" borderId="12" xfId="1" quotePrefix="1" applyNumberFormat="1" applyFont="1" applyFill="1" applyBorder="1" applyAlignment="1">
      <alignment horizontal="center" vertical="center" shrinkToFit="1"/>
    </xf>
    <xf numFmtId="41" fontId="7" fillId="4" borderId="12" xfId="2" applyFont="1" applyFill="1" applyBorder="1" applyAlignment="1">
      <alignment horizontal="right" vertical="center"/>
    </xf>
    <xf numFmtId="41" fontId="7" fillId="4" borderId="15" xfId="2" applyNumberFormat="1" applyFont="1" applyFill="1" applyBorder="1" applyAlignment="1">
      <alignment horizontal="right" vertical="center"/>
    </xf>
    <xf numFmtId="0" fontId="5" fillId="0" borderId="14" xfId="1" applyNumberFormat="1" applyFont="1" applyFill="1" applyBorder="1" applyAlignment="1">
      <alignment horizontal="center" vertical="center" shrinkToFit="1"/>
    </xf>
    <xf numFmtId="0" fontId="7" fillId="5" borderId="16" xfId="1" applyNumberFormat="1" applyFont="1" applyFill="1" applyBorder="1" applyAlignment="1">
      <alignment horizontal="center" vertical="center" shrinkToFit="1"/>
    </xf>
    <xf numFmtId="0" fontId="7" fillId="5" borderId="17" xfId="1" applyNumberFormat="1" applyFont="1" applyFill="1" applyBorder="1" applyAlignment="1">
      <alignment horizontal="center" vertical="center" shrinkToFit="1"/>
    </xf>
    <xf numFmtId="3" fontId="7" fillId="5" borderId="18" xfId="1" applyNumberFormat="1" applyFont="1" applyFill="1" applyBorder="1" applyAlignment="1">
      <alignment horizontal="right" vertical="center"/>
    </xf>
    <xf numFmtId="41" fontId="7" fillId="5" borderId="19" xfId="1" applyNumberFormat="1" applyFont="1" applyFill="1" applyBorder="1" applyAlignment="1">
      <alignment horizontal="right" vertical="center"/>
    </xf>
    <xf numFmtId="0" fontId="7" fillId="5" borderId="13" xfId="1" applyNumberFormat="1" applyFont="1" applyFill="1" applyBorder="1" applyAlignment="1">
      <alignment vertical="center" shrinkToFit="1"/>
    </xf>
    <xf numFmtId="0" fontId="7" fillId="5" borderId="20" xfId="1" applyNumberFormat="1" applyFont="1" applyFill="1" applyBorder="1" applyAlignment="1">
      <alignment vertical="center" shrinkToFit="1"/>
    </xf>
    <xf numFmtId="41" fontId="7" fillId="5" borderId="12" xfId="2" applyFont="1" applyFill="1" applyBorder="1" applyAlignment="1">
      <alignment horizontal="right" vertical="center"/>
    </xf>
    <xf numFmtId="3" fontId="7" fillId="5" borderId="12" xfId="1" applyNumberFormat="1" applyFont="1" applyFill="1" applyBorder="1" applyAlignment="1">
      <alignment horizontal="right" vertical="center"/>
    </xf>
    <xf numFmtId="41" fontId="7" fillId="5" borderId="15" xfId="2" applyFont="1" applyFill="1" applyBorder="1" applyAlignment="1">
      <alignment horizontal="right" vertical="center"/>
    </xf>
    <xf numFmtId="0" fontId="5" fillId="0" borderId="21" xfId="1" applyNumberFormat="1" applyFont="1" applyFill="1" applyBorder="1" applyAlignment="1">
      <alignment horizontal="center" vertical="center" shrinkToFit="1"/>
    </xf>
    <xf numFmtId="0" fontId="5" fillId="0" borderId="22" xfId="1" applyNumberFormat="1" applyFont="1" applyFill="1" applyBorder="1" applyAlignment="1">
      <alignment horizontal="center" vertical="center" shrinkToFit="1"/>
    </xf>
    <xf numFmtId="0" fontId="7" fillId="2" borderId="23" xfId="1" applyNumberFormat="1" applyFont="1" applyFill="1" applyBorder="1" applyAlignment="1">
      <alignment horizontal="center" vertical="center" shrinkToFit="1"/>
    </xf>
    <xf numFmtId="3" fontId="7" fillId="2" borderId="23" xfId="1" applyNumberFormat="1" applyFont="1" applyFill="1" applyBorder="1" applyAlignment="1">
      <alignment horizontal="right" vertical="center"/>
    </xf>
    <xf numFmtId="41" fontId="7" fillId="2" borderId="24" xfId="1" applyNumberFormat="1" applyFont="1" applyFill="1" applyBorder="1" applyAlignment="1">
      <alignment horizontal="right" vertical="center"/>
    </xf>
    <xf numFmtId="0" fontId="9" fillId="0" borderId="21" xfId="1" applyNumberFormat="1" applyFont="1" applyFill="1" applyBorder="1" applyAlignment="1">
      <alignment horizontal="center" vertical="center" shrinkToFit="1"/>
    </xf>
    <xf numFmtId="0" fontId="5" fillId="0" borderId="13" xfId="1" applyNumberFormat="1" applyFont="1" applyFill="1" applyBorder="1" applyAlignment="1">
      <alignment horizontal="center" vertical="center" shrinkToFit="1"/>
    </xf>
    <xf numFmtId="0" fontId="7" fillId="2" borderId="18" xfId="1" applyNumberFormat="1" applyFont="1" applyFill="1" applyBorder="1" applyAlignment="1">
      <alignment horizontal="center" vertical="center" shrinkToFit="1"/>
    </xf>
    <xf numFmtId="41" fontId="7" fillId="2" borderId="18" xfId="2" applyFont="1" applyFill="1" applyBorder="1" applyAlignment="1">
      <alignment horizontal="right" vertical="center"/>
    </xf>
    <xf numFmtId="3" fontId="7" fillId="2" borderId="18" xfId="1" applyNumberFormat="1" applyFont="1" applyFill="1" applyBorder="1" applyAlignment="1">
      <alignment horizontal="right" vertical="center"/>
    </xf>
    <xf numFmtId="41" fontId="7" fillId="2" borderId="25" xfId="2" applyFont="1" applyFill="1" applyBorder="1" applyAlignment="1">
      <alignment horizontal="right" vertical="center"/>
    </xf>
    <xf numFmtId="0" fontId="5" fillId="0" borderId="23" xfId="1" applyNumberFormat="1" applyFont="1" applyFill="1" applyBorder="1" applyAlignment="1">
      <alignment horizontal="center" vertical="center" shrinkToFit="1"/>
    </xf>
    <xf numFmtId="3" fontId="5" fillId="0" borderId="23" xfId="1" applyNumberFormat="1" applyFont="1" applyFill="1" applyBorder="1" applyAlignment="1">
      <alignment horizontal="right" vertical="center"/>
    </xf>
    <xf numFmtId="41" fontId="5" fillId="0" borderId="24" xfId="1" applyNumberFormat="1" applyFont="1" applyFill="1" applyBorder="1" applyAlignment="1">
      <alignment horizontal="right" vertical="center"/>
    </xf>
    <xf numFmtId="0" fontId="9" fillId="0" borderId="26" xfId="1" applyNumberFormat="1" applyFont="1" applyFill="1" applyBorder="1" applyAlignment="1">
      <alignment horizontal="center" vertical="center" shrinkToFit="1"/>
    </xf>
    <xf numFmtId="0" fontId="5" fillId="0" borderId="27" xfId="1" applyNumberFormat="1" applyFont="1" applyFill="1" applyBorder="1" applyAlignment="1">
      <alignment horizontal="center" vertical="center" shrinkToFit="1"/>
    </xf>
    <xf numFmtId="41" fontId="5" fillId="0" borderId="27" xfId="2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horizontal="right" vertical="center"/>
    </xf>
    <xf numFmtId="41" fontId="5" fillId="0" borderId="28" xfId="2" applyFont="1" applyFill="1" applyBorder="1" applyAlignment="1">
      <alignment horizontal="center" vertical="center"/>
    </xf>
    <xf numFmtId="0" fontId="5" fillId="0" borderId="29" xfId="1" applyNumberFormat="1" applyFont="1" applyFill="1" applyBorder="1" applyAlignment="1">
      <alignment horizontal="center" vertical="center" shrinkToFit="1"/>
    </xf>
    <xf numFmtId="0" fontId="5" fillId="0" borderId="30" xfId="1" applyNumberFormat="1" applyFont="1" applyFill="1" applyBorder="1" applyAlignment="1">
      <alignment horizontal="center" vertical="center" shrinkToFit="1"/>
    </xf>
    <xf numFmtId="3" fontId="5" fillId="0" borderId="31" xfId="1" applyNumberFormat="1" applyFont="1" applyFill="1" applyBorder="1" applyAlignment="1">
      <alignment horizontal="right" vertical="center"/>
    </xf>
    <xf numFmtId="41" fontId="5" fillId="0" borderId="32" xfId="1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 shrinkToFit="1"/>
    </xf>
    <xf numFmtId="41" fontId="5" fillId="0" borderId="31" xfId="2" applyFont="1" applyFill="1" applyBorder="1" applyAlignment="1">
      <alignment horizontal="center" vertical="center"/>
    </xf>
    <xf numFmtId="3" fontId="5" fillId="0" borderId="31" xfId="1" applyNumberFormat="1" applyFont="1" applyFill="1" applyBorder="1" applyAlignment="1">
      <alignment horizontal="right" vertical="center"/>
    </xf>
    <xf numFmtId="41" fontId="5" fillId="0" borderId="33" xfId="2" applyFont="1" applyFill="1" applyBorder="1" applyAlignment="1">
      <alignment horizontal="center" vertical="center"/>
    </xf>
    <xf numFmtId="41" fontId="5" fillId="0" borderId="23" xfId="2" applyFont="1" applyFill="1" applyBorder="1" applyAlignment="1">
      <alignment horizontal="right" vertical="center"/>
    </xf>
    <xf numFmtId="41" fontId="5" fillId="0" borderId="34" xfId="2" applyFont="1" applyFill="1" applyBorder="1" applyAlignment="1">
      <alignment horizontal="right" vertical="center"/>
    </xf>
    <xf numFmtId="0" fontId="5" fillId="0" borderId="27" xfId="1" applyNumberFormat="1" applyFont="1" applyFill="1" applyBorder="1" applyAlignment="1">
      <alignment horizontal="center" vertical="center" shrinkToFit="1"/>
    </xf>
    <xf numFmtId="41" fontId="5" fillId="0" borderId="27" xfId="2" applyFont="1" applyFill="1" applyBorder="1" applyAlignment="1">
      <alignment horizontal="right" vertical="center"/>
    </xf>
    <xf numFmtId="0" fontId="5" fillId="0" borderId="35" xfId="1" applyNumberFormat="1" applyFont="1" applyFill="1" applyBorder="1" applyAlignment="1">
      <alignment horizontal="center" vertical="center" shrinkToFit="1"/>
    </xf>
    <xf numFmtId="3" fontId="5" fillId="0" borderId="27" xfId="1" applyNumberFormat="1" applyFont="1" applyFill="1" applyBorder="1" applyAlignment="1">
      <alignment horizontal="right" vertical="center"/>
    </xf>
    <xf numFmtId="3" fontId="7" fillId="5" borderId="19" xfId="1" applyNumberFormat="1" applyFont="1" applyFill="1" applyBorder="1" applyAlignment="1">
      <alignment horizontal="right" vertical="center"/>
    </xf>
    <xf numFmtId="3" fontId="7" fillId="2" borderId="24" xfId="1" applyNumberFormat="1" applyFont="1" applyFill="1" applyBorder="1" applyAlignment="1">
      <alignment horizontal="right" vertical="center"/>
    </xf>
    <xf numFmtId="0" fontId="5" fillId="0" borderId="26" xfId="1" applyNumberFormat="1" applyFont="1" applyFill="1" applyBorder="1" applyAlignment="1">
      <alignment horizontal="center" vertical="center" shrinkToFit="1"/>
    </xf>
    <xf numFmtId="41" fontId="5" fillId="0" borderId="23" xfId="1" applyNumberFormat="1" applyFont="1" applyFill="1" applyBorder="1" applyAlignment="1">
      <alignment horizontal="right" vertical="center"/>
    </xf>
    <xf numFmtId="0" fontId="5" fillId="0" borderId="36" xfId="1" applyNumberFormat="1" applyFont="1" applyFill="1" applyBorder="1" applyAlignment="1">
      <alignment horizontal="center" vertical="center" shrinkToFit="1"/>
    </xf>
    <xf numFmtId="3" fontId="5" fillId="0" borderId="24" xfId="1" applyNumberFormat="1" applyFont="1" applyFill="1" applyBorder="1" applyAlignment="1">
      <alignment horizontal="right" vertical="center"/>
    </xf>
    <xf numFmtId="0" fontId="7" fillId="5" borderId="16" xfId="1" applyNumberFormat="1" applyFont="1" applyFill="1" applyBorder="1" applyAlignment="1">
      <alignment horizontal="center" vertical="center" shrinkToFit="1"/>
    </xf>
    <xf numFmtId="0" fontId="7" fillId="5" borderId="17" xfId="1" applyNumberFormat="1" applyFont="1" applyFill="1" applyBorder="1" applyAlignment="1">
      <alignment horizontal="center" vertical="center" shrinkToFit="1"/>
    </xf>
    <xf numFmtId="41" fontId="5" fillId="0" borderId="30" xfId="2" applyFont="1" applyFill="1" applyBorder="1" applyAlignment="1">
      <alignment horizontal="right" vertical="center"/>
    </xf>
    <xf numFmtId="3" fontId="5" fillId="0" borderId="30" xfId="1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 shrinkToFit="1"/>
    </xf>
    <xf numFmtId="0" fontId="5" fillId="0" borderId="38" xfId="1" applyNumberFormat="1" applyFont="1" applyFill="1" applyBorder="1" applyAlignment="1">
      <alignment horizontal="center" vertical="center" shrinkToFit="1"/>
    </xf>
    <xf numFmtId="0" fontId="5" fillId="0" borderId="39" xfId="1" applyNumberFormat="1" applyFont="1" applyFill="1" applyBorder="1" applyAlignment="1">
      <alignment horizontal="center" vertical="center" shrinkToFit="1"/>
    </xf>
    <xf numFmtId="3" fontId="5" fillId="0" borderId="39" xfId="1" applyNumberFormat="1" applyFont="1" applyFill="1" applyBorder="1" applyAlignment="1">
      <alignment horizontal="right" vertical="center"/>
    </xf>
    <xf numFmtId="41" fontId="5" fillId="0" borderId="40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>
      <alignment horizontal="right" vertical="center"/>
    </xf>
    <xf numFmtId="41" fontId="5" fillId="0" borderId="34" xfId="2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center" vertical="center" shrinkToFit="1"/>
    </xf>
    <xf numFmtId="3" fontId="5" fillId="0" borderId="0" xfId="1" applyNumberFormat="1" applyFont="1" applyFill="1" applyBorder="1" applyAlignment="1">
      <alignment horizontal="right" vertical="center"/>
    </xf>
    <xf numFmtId="0" fontId="5" fillId="0" borderId="14" xfId="1" applyNumberFormat="1" applyFont="1" applyFill="1" applyBorder="1" applyAlignment="1">
      <alignment horizontal="center" vertical="top" shrinkToFit="1"/>
    </xf>
    <xf numFmtId="41" fontId="7" fillId="5" borderId="15" xfId="2" applyNumberFormat="1" applyFont="1" applyFill="1" applyBorder="1" applyAlignment="1">
      <alignment horizontal="right" vertical="center"/>
    </xf>
    <xf numFmtId="0" fontId="5" fillId="0" borderId="21" xfId="1" applyNumberFormat="1" applyFont="1" applyFill="1" applyBorder="1" applyAlignment="1">
      <alignment horizontal="center" vertical="top" shrinkToFit="1"/>
    </xf>
    <xf numFmtId="0" fontId="5" fillId="0" borderId="41" xfId="1" applyNumberFormat="1" applyFont="1" applyFill="1" applyBorder="1" applyAlignment="1">
      <alignment horizontal="center" vertical="center" shrinkToFit="1"/>
    </xf>
    <xf numFmtId="41" fontId="7" fillId="2" borderId="25" xfId="2" applyNumberFormat="1" applyFont="1" applyFill="1" applyBorder="1" applyAlignment="1">
      <alignment horizontal="right" vertical="center"/>
    </xf>
    <xf numFmtId="0" fontId="5" fillId="0" borderId="42" xfId="1" applyNumberFormat="1" applyFont="1" applyFill="1" applyBorder="1" applyAlignment="1">
      <alignment horizontal="center" vertical="center" shrinkToFit="1"/>
    </xf>
    <xf numFmtId="41" fontId="5" fillId="0" borderId="34" xfId="1" applyNumberFormat="1" applyFont="1" applyFill="1" applyBorder="1" applyAlignment="1">
      <alignment horizontal="right" vertical="center"/>
    </xf>
    <xf numFmtId="0" fontId="9" fillId="0" borderId="42" xfId="1" applyNumberFormat="1" applyFont="1" applyFill="1" applyBorder="1" applyAlignment="1">
      <alignment horizontal="center" vertical="center" shrinkToFit="1"/>
    </xf>
    <xf numFmtId="0" fontId="5" fillId="0" borderId="42" xfId="1" applyNumberFormat="1" applyFont="1" applyFill="1" applyBorder="1" applyAlignment="1">
      <alignment vertical="center" shrinkToFit="1"/>
    </xf>
    <xf numFmtId="0" fontId="10" fillId="0" borderId="43" xfId="1" applyNumberFormat="1" applyFont="1" applyFill="1" applyBorder="1" applyAlignment="1">
      <alignment horizontal="center" vertical="center" shrinkToFit="1"/>
    </xf>
    <xf numFmtId="41" fontId="10" fillId="0" borderId="30" xfId="2" applyFont="1" applyFill="1" applyBorder="1" applyAlignment="1">
      <alignment vertical="center"/>
    </xf>
    <xf numFmtId="3" fontId="10" fillId="0" borderId="43" xfId="1" applyNumberFormat="1" applyFont="1" applyFill="1" applyBorder="1" applyAlignment="1">
      <alignment horizontal="right" vertical="center"/>
    </xf>
    <xf numFmtId="41" fontId="10" fillId="0" borderId="44" xfId="2" applyNumberFormat="1" applyFont="1" applyFill="1" applyBorder="1" applyAlignment="1">
      <alignment vertical="center"/>
    </xf>
    <xf numFmtId="3" fontId="5" fillId="0" borderId="0" xfId="1" applyNumberFormat="1" applyFont="1" applyFill="1" applyAlignment="1">
      <alignment horizontal="center" vertical="center"/>
    </xf>
    <xf numFmtId="0" fontId="7" fillId="2" borderId="17" xfId="1" applyNumberFormat="1" applyFont="1" applyFill="1" applyBorder="1" applyAlignment="1">
      <alignment horizontal="center" vertical="center" shrinkToFit="1"/>
    </xf>
    <xf numFmtId="41" fontId="7" fillId="2" borderId="18" xfId="1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top" shrinkToFit="1"/>
    </xf>
    <xf numFmtId="0" fontId="9" fillId="0" borderId="45" xfId="1" applyNumberFormat="1" applyFont="1" applyFill="1" applyBorder="1" applyAlignment="1">
      <alignment horizontal="center" vertical="center" shrinkToFit="1"/>
    </xf>
    <xf numFmtId="41" fontId="5" fillId="0" borderId="39" xfId="2" applyFont="1" applyFill="1" applyBorder="1" applyAlignment="1">
      <alignment horizontal="right" vertical="center"/>
    </xf>
    <xf numFmtId="41" fontId="5" fillId="0" borderId="39" xfId="1" applyNumberFormat="1" applyFont="1" applyFill="1" applyBorder="1" applyAlignment="1">
      <alignment horizontal="right" vertical="center"/>
    </xf>
    <xf numFmtId="41" fontId="5" fillId="0" borderId="46" xfId="2" applyFont="1" applyFill="1" applyBorder="1" applyAlignment="1">
      <alignment horizontal="right" vertical="center"/>
    </xf>
    <xf numFmtId="41" fontId="5" fillId="0" borderId="0" xfId="2" applyFont="1" applyFill="1" applyAlignment="1">
      <alignment horizontal="right" vertical="center"/>
    </xf>
    <xf numFmtId="0" fontId="9" fillId="0" borderId="0" xfId="1" applyNumberFormat="1" applyFont="1" applyFill="1" applyBorder="1" applyAlignment="1">
      <alignment horizontal="center" vertical="center" shrinkToFit="1"/>
    </xf>
    <xf numFmtId="41" fontId="5" fillId="0" borderId="0" xfId="2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right" vertical="center"/>
    </xf>
    <xf numFmtId="0" fontId="11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0" fontId="8" fillId="2" borderId="47" xfId="1" applyNumberFormat="1" applyFont="1" applyFill="1" applyBorder="1" applyAlignment="1">
      <alignment horizontal="center" vertical="center" wrapText="1"/>
    </xf>
    <xf numFmtId="0" fontId="8" fillId="2" borderId="48" xfId="1" applyNumberFormat="1" applyFont="1" applyFill="1" applyBorder="1" applyAlignment="1">
      <alignment horizontal="center" vertical="center" wrapText="1"/>
    </xf>
    <xf numFmtId="176" fontId="7" fillId="2" borderId="49" xfId="1" applyNumberFormat="1" applyFont="1" applyFill="1" applyBorder="1" applyAlignment="1">
      <alignment horizontal="center" vertical="center" wrapText="1"/>
    </xf>
    <xf numFmtId="0" fontId="5" fillId="0" borderId="50" xfId="1" applyNumberFormat="1" applyFont="1" applyFill="1" applyBorder="1" applyAlignment="1">
      <alignment horizontal="center" vertical="center"/>
    </xf>
    <xf numFmtId="0" fontId="8" fillId="2" borderId="51" xfId="1" applyNumberFormat="1" applyFont="1" applyFill="1" applyBorder="1" applyAlignment="1">
      <alignment horizontal="center" vertical="center" wrapText="1"/>
    </xf>
    <xf numFmtId="0" fontId="8" fillId="2" borderId="52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3" fontId="7" fillId="4" borderId="54" xfId="1" applyNumberFormat="1" applyFont="1" applyFill="1" applyBorder="1" applyAlignment="1">
      <alignment horizontal="right" vertical="center"/>
    </xf>
    <xf numFmtId="41" fontId="7" fillId="4" borderId="13" xfId="1" quotePrefix="1" applyNumberFormat="1" applyFont="1" applyFill="1" applyBorder="1" applyAlignment="1">
      <alignment horizontal="center" vertical="center" shrinkToFit="1"/>
    </xf>
    <xf numFmtId="41" fontId="7" fillId="4" borderId="15" xfId="1" quotePrefix="1" applyNumberFormat="1" applyFont="1" applyFill="1" applyBorder="1" applyAlignment="1">
      <alignment horizontal="center" vertical="center" shrinkToFit="1"/>
    </xf>
    <xf numFmtId="3" fontId="7" fillId="5" borderId="55" xfId="1" applyNumberFormat="1" applyFont="1" applyFill="1" applyBorder="1" applyAlignment="1">
      <alignment horizontal="right" vertical="center"/>
    </xf>
    <xf numFmtId="41" fontId="7" fillId="5" borderId="6" xfId="1" applyNumberFormat="1" applyFont="1" applyFill="1" applyBorder="1" applyAlignment="1">
      <alignment vertical="center" shrinkToFit="1"/>
    </xf>
    <xf numFmtId="41" fontId="7" fillId="5" borderId="54" xfId="1" applyNumberFormat="1" applyFont="1" applyFill="1" applyBorder="1" applyAlignment="1">
      <alignment vertical="center" shrinkToFit="1"/>
    </xf>
    <xf numFmtId="3" fontId="7" fillId="2" borderId="56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center" vertical="center" shrinkToFit="1"/>
    </xf>
    <xf numFmtId="41" fontId="7" fillId="2" borderId="25" xfId="1" applyNumberFormat="1" applyFont="1" applyFill="1" applyBorder="1" applyAlignment="1">
      <alignment horizontal="center" vertical="center" shrinkToFit="1"/>
    </xf>
    <xf numFmtId="3" fontId="5" fillId="0" borderId="57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horizontal="center" vertical="center"/>
    </xf>
    <xf numFmtId="41" fontId="5" fillId="0" borderId="33" xfId="1" applyNumberFormat="1" applyFont="1" applyFill="1" applyBorder="1" applyAlignment="1">
      <alignment horizontal="center" vertical="center"/>
    </xf>
    <xf numFmtId="41" fontId="5" fillId="0" borderId="34" xfId="1" applyNumberFormat="1" applyFont="1" applyFill="1" applyBorder="1" applyAlignment="1">
      <alignment horizontal="center" vertical="center"/>
    </xf>
    <xf numFmtId="3" fontId="5" fillId="0" borderId="58" xfId="1" applyNumberFormat="1" applyFont="1" applyFill="1" applyBorder="1" applyAlignment="1">
      <alignment horizontal="right" vertical="center"/>
    </xf>
    <xf numFmtId="3" fontId="5" fillId="0" borderId="59" xfId="1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 shrinkToFit="1"/>
    </xf>
    <xf numFmtId="41" fontId="5" fillId="0" borderId="31" xfId="2" applyFont="1" applyFill="1" applyBorder="1" applyAlignment="1">
      <alignment horizontal="right" vertical="center"/>
    </xf>
    <xf numFmtId="0" fontId="5" fillId="0" borderId="60" xfId="1" applyNumberFormat="1" applyFont="1" applyFill="1" applyBorder="1" applyAlignment="1">
      <alignment horizontal="center" vertical="center"/>
    </xf>
    <xf numFmtId="41" fontId="5" fillId="0" borderId="33" xfId="1" applyNumberFormat="1" applyFont="1" applyFill="1" applyBorder="1" applyAlignment="1">
      <alignment horizontal="center" vertical="center"/>
    </xf>
    <xf numFmtId="0" fontId="7" fillId="5" borderId="61" xfId="1" applyNumberFormat="1" applyFont="1" applyFill="1" applyBorder="1" applyAlignment="1">
      <alignment vertical="center" shrinkToFit="1"/>
    </xf>
    <xf numFmtId="41" fontId="7" fillId="5" borderId="62" xfId="1" applyNumberFormat="1" applyFont="1" applyFill="1" applyBorder="1" applyAlignment="1">
      <alignment vertical="center" shrinkToFit="1"/>
    </xf>
    <xf numFmtId="41" fontId="7" fillId="5" borderId="63" xfId="1" applyNumberFormat="1" applyFont="1" applyFill="1" applyBorder="1" applyAlignment="1">
      <alignment vertical="center" shrinkToFit="1"/>
    </xf>
    <xf numFmtId="0" fontId="12" fillId="0" borderId="0" xfId="1" applyNumberFormat="1" applyFont="1" applyFill="1" applyBorder="1" applyAlignment="1">
      <alignment horizontal="center" vertical="center" wrapText="1" shrinkToFit="1"/>
    </xf>
    <xf numFmtId="41" fontId="7" fillId="2" borderId="18" xfId="1" applyNumberFormat="1" applyFont="1" applyFill="1" applyBorder="1" applyAlignment="1">
      <alignment horizontal="center" vertical="center" shrinkToFit="1"/>
    </xf>
    <xf numFmtId="41" fontId="5" fillId="3" borderId="25" xfId="1" applyNumberFormat="1" applyFont="1" applyFill="1" applyBorder="1" applyAlignment="1">
      <alignment horizontal="center" vertical="center"/>
    </xf>
    <xf numFmtId="0" fontId="9" fillId="0" borderId="26" xfId="1" applyNumberFormat="1" applyFont="1" applyFill="1" applyBorder="1" applyAlignment="1">
      <alignment horizontal="center" vertical="center" shrinkToFit="1"/>
    </xf>
    <xf numFmtId="41" fontId="5" fillId="0" borderId="28" xfId="1" applyNumberFormat="1" applyFont="1" applyFill="1" applyBorder="1" applyAlignment="1">
      <alignment horizontal="center" vertical="center"/>
    </xf>
    <xf numFmtId="0" fontId="5" fillId="0" borderId="24" xfId="1" applyNumberFormat="1" applyFont="1" applyFill="1" applyBorder="1" applyAlignment="1">
      <alignment horizontal="center" vertical="center" shrinkToFit="1"/>
    </xf>
    <xf numFmtId="0" fontId="5" fillId="0" borderId="64" xfId="1" applyNumberFormat="1" applyFont="1" applyFill="1" applyBorder="1" applyAlignment="1">
      <alignment horizontal="center" vertical="center" shrinkToFit="1"/>
    </xf>
    <xf numFmtId="0" fontId="9" fillId="0" borderId="65" xfId="1" applyNumberFormat="1" applyFont="1" applyFill="1" applyBorder="1" applyAlignment="1">
      <alignment horizontal="center" vertical="center" shrinkToFit="1"/>
    </xf>
    <xf numFmtId="41" fontId="5" fillId="0" borderId="39" xfId="1" applyNumberFormat="1" applyFont="1" applyFill="1" applyBorder="1" applyAlignment="1">
      <alignment horizontal="center" vertical="center" shrinkToFit="1"/>
    </xf>
    <xf numFmtId="41" fontId="5" fillId="0" borderId="66" xfId="2" applyFont="1" applyFill="1" applyBorder="1" applyAlignment="1">
      <alignment horizontal="right" vertical="center"/>
    </xf>
    <xf numFmtId="0" fontId="5" fillId="0" borderId="67" xfId="1" applyNumberFormat="1" applyFont="1" applyFill="1" applyBorder="1" applyAlignment="1">
      <alignment horizontal="center" vertical="center"/>
    </xf>
    <xf numFmtId="41" fontId="5" fillId="0" borderId="46" xfId="1" applyNumberFormat="1" applyFont="1" applyFill="1" applyBorder="1" applyAlignment="1">
      <alignment horizontal="center" vertical="center"/>
    </xf>
    <xf numFmtId="0" fontId="8" fillId="2" borderId="68" xfId="1" applyNumberFormat="1" applyFont="1" applyFill="1" applyBorder="1" applyAlignment="1">
      <alignment horizontal="center" vertical="center" wrapText="1"/>
    </xf>
    <xf numFmtId="0" fontId="8" fillId="2" borderId="69" xfId="1" applyNumberFormat="1" applyFont="1" applyFill="1" applyBorder="1" applyAlignment="1">
      <alignment horizontal="center" vertical="center" wrapText="1"/>
    </xf>
    <xf numFmtId="0" fontId="8" fillId="2" borderId="70" xfId="1" applyNumberFormat="1" applyFont="1" applyFill="1" applyBorder="1" applyAlignment="1">
      <alignment horizontal="center" vertical="center" wrapText="1"/>
    </xf>
    <xf numFmtId="0" fontId="8" fillId="2" borderId="71" xfId="1" applyNumberFormat="1" applyFont="1" applyFill="1" applyBorder="1" applyAlignment="1">
      <alignment horizontal="center" vertical="center" wrapText="1"/>
    </xf>
    <xf numFmtId="41" fontId="7" fillId="4" borderId="41" xfId="2" applyFont="1" applyFill="1" applyBorder="1" applyAlignment="1">
      <alignment horizontal="right" vertical="center"/>
    </xf>
    <xf numFmtId="41" fontId="6" fillId="6" borderId="63" xfId="1" applyNumberFormat="1" applyFont="1" applyFill="1" applyBorder="1" applyAlignment="1">
      <alignment horizontal="center" vertical="center"/>
    </xf>
    <xf numFmtId="41" fontId="7" fillId="5" borderId="61" xfId="1" applyNumberFormat="1" applyFont="1" applyFill="1" applyBorder="1" applyAlignment="1">
      <alignment vertical="center" shrinkToFit="1"/>
    </xf>
    <xf numFmtId="41" fontId="7" fillId="5" borderId="41" xfId="2" applyFont="1" applyFill="1" applyBorder="1" applyAlignment="1">
      <alignment horizontal="right" vertical="center"/>
    </xf>
    <xf numFmtId="41" fontId="5" fillId="7" borderId="63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 shrinkToFit="1"/>
    </xf>
    <xf numFmtId="0" fontId="5" fillId="0" borderId="72" xfId="1" applyNumberFormat="1" applyFont="1" applyFill="1" applyBorder="1" applyAlignment="1">
      <alignment horizontal="center" vertical="center" shrinkToFit="1"/>
    </xf>
    <xf numFmtId="41" fontId="5" fillId="0" borderId="27" xfId="1" applyNumberFormat="1" applyFont="1" applyFill="1" applyBorder="1" applyAlignment="1">
      <alignment horizontal="center" vertical="center" shrinkToFit="1"/>
    </xf>
    <xf numFmtId="0" fontId="5" fillId="0" borderId="73" xfId="1" applyNumberFormat="1" applyFont="1" applyFill="1" applyBorder="1" applyAlignment="1">
      <alignment horizontal="center" vertical="center" shrinkToFit="1"/>
    </xf>
    <xf numFmtId="0" fontId="5" fillId="0" borderId="33" xfId="1" applyNumberFormat="1" applyFont="1" applyFill="1" applyBorder="1" applyAlignment="1">
      <alignment horizontal="center" vertical="center"/>
    </xf>
    <xf numFmtId="0" fontId="5" fillId="0" borderId="74" xfId="1" applyNumberFormat="1" applyFont="1" applyFill="1" applyBorder="1" applyAlignment="1">
      <alignment horizontal="center" vertical="center" shrinkToFit="1"/>
    </xf>
    <xf numFmtId="41" fontId="5" fillId="0" borderId="24" xfId="1" applyNumberFormat="1" applyFont="1" applyFill="1" applyBorder="1" applyAlignment="1">
      <alignment horizontal="center" vertical="center" shrinkToFit="1"/>
    </xf>
    <xf numFmtId="41" fontId="5" fillId="0" borderId="28" xfId="1" applyNumberFormat="1" applyFont="1" applyFill="1" applyBorder="1" applyAlignment="1">
      <alignment vertical="center"/>
    </xf>
    <xf numFmtId="0" fontId="5" fillId="0" borderId="72" xfId="1" applyNumberFormat="1" applyFont="1" applyFill="1" applyBorder="1" applyAlignment="1">
      <alignment horizontal="center" vertical="center" shrinkToFit="1"/>
    </xf>
    <xf numFmtId="41" fontId="5" fillId="0" borderId="64" xfId="1" applyNumberFormat="1" applyFont="1" applyFill="1" applyBorder="1" applyAlignment="1">
      <alignment horizontal="center" vertical="center" shrinkToFit="1"/>
    </xf>
    <xf numFmtId="0" fontId="5" fillId="0" borderId="5" xfId="1" applyNumberFormat="1" applyFont="1" applyFill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/>
    </xf>
    <xf numFmtId="0" fontId="7" fillId="2" borderId="76" xfId="1" applyNumberFormat="1" applyFont="1" applyFill="1" applyBorder="1" applyAlignment="1">
      <alignment horizontal="center" vertical="center" shrinkToFit="1"/>
    </xf>
    <xf numFmtId="41" fontId="5" fillId="3" borderId="17" xfId="1" applyNumberFormat="1" applyFont="1" applyFill="1" applyBorder="1" applyAlignment="1">
      <alignment horizontal="center" vertical="center" shrinkToFit="1"/>
    </xf>
    <xf numFmtId="41" fontId="5" fillId="3" borderId="77" xfId="2" applyFont="1" applyFill="1" applyBorder="1" applyAlignment="1">
      <alignment horizontal="right" vertical="center"/>
    </xf>
    <xf numFmtId="0" fontId="5" fillId="3" borderId="77" xfId="1" applyNumberFormat="1" applyFont="1" applyFill="1" applyBorder="1" applyAlignment="1">
      <alignment horizontal="center" vertical="center"/>
    </xf>
    <xf numFmtId="41" fontId="5" fillId="3" borderId="78" xfId="1" applyNumberFormat="1" applyFont="1" applyFill="1" applyBorder="1" applyAlignment="1">
      <alignment horizontal="center" vertical="center"/>
    </xf>
    <xf numFmtId="0" fontId="5" fillId="0" borderId="26" xfId="1" applyNumberFormat="1" applyFont="1" applyFill="1" applyBorder="1" applyAlignment="1">
      <alignment horizontal="center" vertical="center"/>
    </xf>
    <xf numFmtId="0" fontId="5" fillId="0" borderId="79" xfId="1" applyNumberFormat="1" applyFont="1" applyFill="1" applyBorder="1" applyAlignment="1">
      <alignment horizontal="center" vertical="center" shrinkToFit="1"/>
    </xf>
    <xf numFmtId="0" fontId="5" fillId="0" borderId="66" xfId="1" applyNumberFormat="1" applyFont="1" applyFill="1" applyBorder="1" applyAlignment="1">
      <alignment horizontal="center" vertical="center" shrinkToFit="1"/>
    </xf>
    <xf numFmtId="41" fontId="5" fillId="0" borderId="30" xfId="1" applyNumberFormat="1" applyFont="1" applyFill="1" applyBorder="1" applyAlignment="1">
      <alignment horizontal="center" vertical="center" shrinkToFit="1"/>
    </xf>
    <xf numFmtId="41" fontId="5" fillId="0" borderId="80" xfId="2" applyFont="1" applyFill="1" applyBorder="1" applyAlignment="1">
      <alignment horizontal="right" vertical="center"/>
    </xf>
    <xf numFmtId="0" fontId="5" fillId="0" borderId="80" xfId="1" applyNumberFormat="1" applyFont="1" applyFill="1" applyBorder="1" applyAlignment="1">
      <alignment horizontal="center" vertical="center"/>
    </xf>
    <xf numFmtId="41" fontId="5" fillId="0" borderId="81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 shrinkToFit="1"/>
    </xf>
    <xf numFmtId="0" fontId="7" fillId="2" borderId="73" xfId="1" applyNumberFormat="1" applyFont="1" applyFill="1" applyBorder="1" applyAlignment="1">
      <alignment horizontal="center" vertical="center" shrinkToFit="1"/>
    </xf>
    <xf numFmtId="41" fontId="7" fillId="2" borderId="32" xfId="1" applyNumberFormat="1" applyFont="1" applyFill="1" applyBorder="1" applyAlignment="1">
      <alignment horizontal="center" vertical="center" shrinkToFit="1"/>
    </xf>
    <xf numFmtId="41" fontId="7" fillId="2" borderId="31" xfId="2" applyFont="1" applyFill="1" applyBorder="1" applyAlignment="1">
      <alignment horizontal="right" vertical="center"/>
    </xf>
    <xf numFmtId="41" fontId="5" fillId="3" borderId="33" xfId="1" applyNumberFormat="1" applyFont="1" applyFill="1" applyBorder="1" applyAlignment="1">
      <alignment horizontal="center" vertical="center"/>
    </xf>
    <xf numFmtId="0" fontId="5" fillId="0" borderId="82" xfId="1" applyNumberFormat="1" applyFont="1" applyFill="1" applyBorder="1" applyAlignment="1">
      <alignment horizontal="center" vertical="center" shrinkToFit="1"/>
    </xf>
    <xf numFmtId="0" fontId="5" fillId="0" borderId="8" xfId="1" applyNumberFormat="1" applyFont="1" applyFill="1" applyBorder="1" applyAlignment="1">
      <alignment horizontal="center" vertical="center" shrinkToFit="1"/>
    </xf>
    <xf numFmtId="0" fontId="9" fillId="0" borderId="14" xfId="1" applyNumberFormat="1" applyFont="1" applyFill="1" applyBorder="1" applyAlignment="1">
      <alignment horizontal="center" vertical="center" shrinkToFit="1"/>
    </xf>
    <xf numFmtId="41" fontId="7" fillId="5" borderId="62" xfId="2" applyFont="1" applyFill="1" applyBorder="1" applyAlignment="1">
      <alignment horizontal="right" vertical="center"/>
    </xf>
    <xf numFmtId="0" fontId="5" fillId="0" borderId="83" xfId="1" applyNumberFormat="1" applyFont="1" applyFill="1" applyBorder="1" applyAlignment="1">
      <alignment horizontal="center" vertical="top" shrinkToFit="1"/>
    </xf>
    <xf numFmtId="0" fontId="5" fillId="0" borderId="84" xfId="1" applyNumberFormat="1" applyFont="1" applyFill="1" applyBorder="1" applyAlignment="1">
      <alignment horizontal="center" vertical="top" shrinkToFit="1"/>
    </xf>
    <xf numFmtId="0" fontId="10" fillId="0" borderId="23" xfId="1" applyNumberFormat="1" applyFont="1" applyFill="1" applyBorder="1" applyAlignment="1">
      <alignment horizontal="center" vertical="center" shrinkToFit="1"/>
    </xf>
    <xf numFmtId="41" fontId="10" fillId="0" borderId="24" xfId="1" applyNumberFormat="1" applyFont="1" applyFill="1" applyBorder="1" applyAlignment="1">
      <alignment horizontal="center" vertical="center" shrinkToFit="1"/>
    </xf>
    <xf numFmtId="41" fontId="10" fillId="0" borderId="23" xfId="2" applyFont="1" applyFill="1" applyBorder="1" applyAlignment="1">
      <alignment vertical="center"/>
    </xf>
    <xf numFmtId="41" fontId="13" fillId="0" borderId="34" xfId="1" applyNumberFormat="1" applyFont="1" applyFill="1" applyBorder="1" applyAlignment="1">
      <alignment horizontal="center" vertical="center"/>
    </xf>
    <xf numFmtId="41" fontId="7" fillId="5" borderId="83" xfId="2" applyFont="1" applyFill="1" applyBorder="1" applyAlignment="1">
      <alignment horizontal="right" vertical="center"/>
    </xf>
    <xf numFmtId="0" fontId="5" fillId="0" borderId="36" xfId="1" applyNumberFormat="1" applyFont="1" applyFill="1" applyBorder="1" applyAlignment="1">
      <alignment horizontal="center" vertical="top" shrinkToFit="1"/>
    </xf>
    <xf numFmtId="0" fontId="5" fillId="0" borderId="85" xfId="1" applyNumberFormat="1" applyFont="1" applyFill="1" applyBorder="1" applyAlignment="1">
      <alignment horizontal="center" vertical="top" shrinkToFit="1"/>
    </xf>
    <xf numFmtId="0" fontId="10" fillId="0" borderId="30" xfId="1" applyNumberFormat="1" applyFont="1" applyFill="1" applyBorder="1" applyAlignment="1">
      <alignment horizontal="center" vertical="center" shrinkToFit="1"/>
    </xf>
    <xf numFmtId="41" fontId="10" fillId="0" borderId="81" xfId="1" applyNumberFormat="1" applyFont="1" applyFill="1" applyBorder="1" applyAlignment="1">
      <alignment horizontal="center" vertical="center" shrinkToFit="1"/>
    </xf>
    <xf numFmtId="41" fontId="5" fillId="0" borderId="44" xfId="1" applyNumberFormat="1" applyFont="1" applyFill="1" applyBorder="1" applyAlignment="1">
      <alignment horizontal="center" vertical="center"/>
    </xf>
    <xf numFmtId="41" fontId="7" fillId="5" borderId="83" xfId="1" applyNumberFormat="1" applyFont="1" applyFill="1" applyBorder="1" applyAlignment="1">
      <alignment vertical="center" shrinkToFit="1"/>
    </xf>
    <xf numFmtId="0" fontId="5" fillId="0" borderId="20" xfId="1" applyNumberFormat="1" applyFont="1" applyFill="1" applyBorder="1" applyAlignment="1">
      <alignment horizontal="center" vertical="center" shrinkToFit="1"/>
    </xf>
    <xf numFmtId="41" fontId="7" fillId="2" borderId="77" xfId="1" applyNumberFormat="1" applyFont="1" applyFill="1" applyBorder="1" applyAlignment="1">
      <alignment horizontal="center" vertical="center" shrinkToFit="1"/>
    </xf>
    <xf numFmtId="41" fontId="7" fillId="2" borderId="17" xfId="1" applyNumberFormat="1" applyFont="1" applyFill="1" applyBorder="1" applyAlignment="1">
      <alignment horizontal="center" vertical="center" shrinkToFit="1"/>
    </xf>
    <xf numFmtId="0" fontId="9" fillId="0" borderId="86" xfId="1" applyNumberFormat="1" applyFont="1" applyFill="1" applyBorder="1" applyAlignment="1">
      <alignment horizontal="center" vertical="center" shrinkToFit="1"/>
    </xf>
    <xf numFmtId="41" fontId="5" fillId="0" borderId="87" xfId="1" applyNumberFormat="1" applyFont="1" applyFill="1" applyBorder="1" applyAlignment="1">
      <alignment horizontal="center" vertical="center" shrinkToFit="1"/>
    </xf>
    <xf numFmtId="0" fontId="2" fillId="0" borderId="0" xfId="1" applyNumberFormat="1" applyFont="1" applyFill="1" applyAlignment="1">
      <alignment horizontal="center" vertical="center"/>
    </xf>
    <xf numFmtId="0" fontId="14" fillId="2" borderId="3" xfId="1" applyNumberFormat="1" applyFont="1" applyFill="1" applyBorder="1" applyAlignment="1">
      <alignment horizontal="center" vertical="center" wrapText="1"/>
    </xf>
    <xf numFmtId="0" fontId="14" fillId="2" borderId="88" xfId="1" applyNumberFormat="1" applyFont="1" applyFill="1" applyBorder="1" applyAlignment="1">
      <alignment horizontal="center" vertical="center" wrapText="1"/>
    </xf>
    <xf numFmtId="0" fontId="14" fillId="2" borderId="69" xfId="1" applyNumberFormat="1" applyFont="1" applyFill="1" applyBorder="1" applyAlignment="1">
      <alignment horizontal="center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4" fillId="2" borderId="89" xfId="1" applyNumberFormat="1" applyFont="1" applyFill="1" applyBorder="1" applyAlignment="1">
      <alignment horizontal="center" vertical="center" wrapText="1"/>
    </xf>
    <xf numFmtId="0" fontId="14" fillId="2" borderId="71" xfId="1" applyNumberFormat="1" applyFont="1" applyFill="1" applyBorder="1" applyAlignment="1">
      <alignment horizontal="center" vertical="center" wrapText="1"/>
    </xf>
    <xf numFmtId="0" fontId="7" fillId="8" borderId="9" xfId="1" applyNumberFormat="1" applyFont="1" applyFill="1" applyBorder="1" applyAlignment="1">
      <alignment horizontal="center" vertical="center" shrinkToFit="1"/>
    </xf>
    <xf numFmtId="0" fontId="7" fillId="8" borderId="10" xfId="1" applyNumberFormat="1" applyFont="1" applyFill="1" applyBorder="1" applyAlignment="1">
      <alignment horizontal="center" vertical="center" shrinkToFit="1"/>
    </xf>
    <xf numFmtId="0" fontId="7" fillId="8" borderId="11" xfId="1" applyNumberFormat="1" applyFont="1" applyFill="1" applyBorder="1" applyAlignment="1">
      <alignment horizontal="center" vertical="center" shrinkToFit="1"/>
    </xf>
    <xf numFmtId="3" fontId="7" fillId="8" borderId="12" xfId="1" applyNumberFormat="1" applyFont="1" applyFill="1" applyBorder="1" applyAlignment="1">
      <alignment horizontal="right" vertical="center"/>
    </xf>
    <xf numFmtId="3" fontId="7" fillId="8" borderId="83" xfId="1" applyNumberFormat="1" applyFont="1" applyFill="1" applyBorder="1" applyAlignment="1">
      <alignment horizontal="right" vertical="center"/>
    </xf>
    <xf numFmtId="3" fontId="7" fillId="8" borderId="54" xfId="1" applyNumberFormat="1" applyFont="1" applyFill="1" applyBorder="1" applyAlignment="1">
      <alignment horizontal="right" vertical="center"/>
    </xf>
    <xf numFmtId="0" fontId="7" fillId="8" borderId="14" xfId="1" applyNumberFormat="1" applyFont="1" applyFill="1" applyBorder="1" applyAlignment="1">
      <alignment horizontal="center" vertical="center" shrinkToFit="1"/>
    </xf>
    <xf numFmtId="0" fontId="7" fillId="8" borderId="12" xfId="1" quotePrefix="1" applyNumberFormat="1" applyFont="1" applyFill="1" applyBorder="1" applyAlignment="1">
      <alignment horizontal="center" vertical="center" shrinkToFit="1"/>
    </xf>
    <xf numFmtId="41" fontId="7" fillId="8" borderId="13" xfId="1" quotePrefix="1" applyNumberFormat="1" applyFont="1" applyFill="1" applyBorder="1" applyAlignment="1">
      <alignment horizontal="center" vertical="center" shrinkToFit="1"/>
    </xf>
    <xf numFmtId="41" fontId="6" fillId="8" borderId="90" xfId="1" applyNumberFormat="1" applyFont="1" applyFill="1" applyBorder="1" applyAlignment="1">
      <alignment horizontal="center" vertical="center"/>
    </xf>
    <xf numFmtId="3" fontId="7" fillId="5" borderId="17" xfId="1" applyNumberFormat="1" applyFont="1" applyFill="1" applyBorder="1" applyAlignment="1">
      <alignment horizontal="right" vertical="center"/>
    </xf>
    <xf numFmtId="41" fontId="6" fillId="7" borderId="91" xfId="1" applyNumberFormat="1" applyFont="1" applyFill="1" applyBorder="1" applyAlignment="1">
      <alignment horizontal="center" vertical="center"/>
    </xf>
    <xf numFmtId="3" fontId="7" fillId="2" borderId="74" xfId="1" applyNumberFormat="1" applyFont="1" applyFill="1" applyBorder="1" applyAlignment="1">
      <alignment horizontal="right" vertical="center"/>
    </xf>
    <xf numFmtId="0" fontId="13" fillId="0" borderId="21" xfId="1" applyNumberFormat="1" applyFont="1" applyFill="1" applyBorder="1" applyAlignment="1">
      <alignment horizontal="center" vertical="center" shrinkToFit="1"/>
    </xf>
    <xf numFmtId="41" fontId="6" fillId="3" borderId="55" xfId="1" applyNumberFormat="1" applyFont="1" applyFill="1" applyBorder="1" applyAlignment="1">
      <alignment horizontal="center" vertical="center"/>
    </xf>
    <xf numFmtId="3" fontId="5" fillId="0" borderId="92" xfId="1" applyNumberFormat="1" applyFont="1" applyFill="1" applyBorder="1" applyAlignment="1">
      <alignment horizontal="right" vertical="center"/>
    </xf>
    <xf numFmtId="41" fontId="5" fillId="0" borderId="23" xfId="2" applyFont="1" applyFill="1" applyBorder="1" applyAlignment="1">
      <alignment vertical="center"/>
    </xf>
    <xf numFmtId="41" fontId="5" fillId="0" borderId="23" xfId="1" applyNumberFormat="1" applyFont="1" applyFill="1" applyBorder="1" applyAlignment="1">
      <alignment vertical="center" shrinkToFit="1"/>
    </xf>
    <xf numFmtId="41" fontId="5" fillId="0" borderId="34" xfId="1" applyNumberFormat="1" applyFont="1" applyFill="1" applyBorder="1" applyAlignment="1">
      <alignment vertical="center"/>
    </xf>
    <xf numFmtId="41" fontId="5" fillId="0" borderId="31" xfId="2" applyFont="1" applyFill="1" applyBorder="1" applyAlignment="1">
      <alignment vertical="center"/>
    </xf>
    <xf numFmtId="41" fontId="5" fillId="0" borderId="93" xfId="1" applyNumberFormat="1" applyFont="1" applyFill="1" applyBorder="1" applyAlignment="1">
      <alignment horizontal="center" vertical="center" shrinkToFit="1"/>
    </xf>
    <xf numFmtId="41" fontId="5" fillId="0" borderId="94" xfId="1" applyNumberFormat="1" applyFont="1" applyFill="1" applyBorder="1" applyAlignment="1">
      <alignment horizontal="center" vertical="center"/>
    </xf>
    <xf numFmtId="0" fontId="1" fillId="0" borderId="0" xfId="1"/>
    <xf numFmtId="0" fontId="7" fillId="5" borderId="95" xfId="1" applyNumberFormat="1" applyFont="1" applyFill="1" applyBorder="1" applyAlignment="1">
      <alignment horizontal="center" vertical="center" shrinkToFit="1"/>
    </xf>
    <xf numFmtId="0" fontId="7" fillId="5" borderId="73" xfId="1" applyNumberFormat="1" applyFont="1" applyFill="1" applyBorder="1" applyAlignment="1">
      <alignment horizontal="center" vertical="center" shrinkToFit="1"/>
    </xf>
    <xf numFmtId="3" fontId="7" fillId="5" borderId="31" xfId="1" applyNumberFormat="1" applyFont="1" applyFill="1" applyBorder="1" applyAlignment="1">
      <alignment horizontal="right" vertical="center"/>
    </xf>
    <xf numFmtId="3" fontId="7" fillId="5" borderId="60" xfId="1" applyNumberFormat="1" applyFont="1" applyFill="1" applyBorder="1" applyAlignment="1">
      <alignment horizontal="right" vertical="center"/>
    </xf>
    <xf numFmtId="3" fontId="7" fillId="2" borderId="96" xfId="1" applyNumberFormat="1" applyFont="1" applyFill="1" applyBorder="1" applyAlignment="1">
      <alignment horizontal="right" vertical="center"/>
    </xf>
    <xf numFmtId="0" fontId="5" fillId="0" borderId="43" xfId="1" applyNumberFormat="1" applyFont="1" applyFill="1" applyBorder="1" applyAlignment="1">
      <alignment horizontal="center" vertical="center" shrinkToFit="1"/>
    </xf>
    <xf numFmtId="41" fontId="5" fillId="0" borderId="43" xfId="2" applyFont="1" applyFill="1" applyBorder="1" applyAlignment="1">
      <alignment horizontal="center" vertical="center"/>
    </xf>
    <xf numFmtId="41" fontId="5" fillId="0" borderId="43" xfId="1" applyNumberFormat="1" applyFont="1" applyFill="1" applyBorder="1" applyAlignment="1">
      <alignment horizontal="center" vertical="center" shrinkToFit="1"/>
    </xf>
    <xf numFmtId="41" fontId="5" fillId="0" borderId="71" xfId="1" applyNumberFormat="1" applyFont="1" applyFill="1" applyBorder="1" applyAlignment="1">
      <alignment horizontal="center" vertical="center"/>
    </xf>
    <xf numFmtId="0" fontId="7" fillId="2" borderId="97" xfId="1" applyNumberFormat="1" applyFont="1" applyFill="1" applyBorder="1" applyAlignment="1">
      <alignment horizontal="center" vertical="center" shrinkToFit="1"/>
    </xf>
    <xf numFmtId="41" fontId="7" fillId="2" borderId="97" xfId="1" applyNumberFormat="1" applyFont="1" applyFill="1" applyBorder="1" applyAlignment="1">
      <alignment horizontal="center" vertical="center" shrinkToFit="1"/>
    </xf>
    <xf numFmtId="41" fontId="6" fillId="3" borderId="98" xfId="1" applyNumberFormat="1" applyFont="1" applyFill="1" applyBorder="1" applyAlignment="1">
      <alignment horizontal="center" vertical="center"/>
    </xf>
    <xf numFmtId="41" fontId="5" fillId="0" borderId="31" xfId="1" applyNumberFormat="1" applyFont="1" applyFill="1" applyBorder="1" applyAlignment="1">
      <alignment horizontal="center" vertical="center" shrinkToFit="1"/>
    </xf>
    <xf numFmtId="41" fontId="5" fillId="0" borderId="60" xfId="1" applyNumberFormat="1" applyFont="1" applyFill="1" applyBorder="1" applyAlignment="1">
      <alignment horizontal="center" vertical="center"/>
    </xf>
    <xf numFmtId="41" fontId="10" fillId="0" borderId="23" xfId="2" applyFont="1" applyFill="1" applyBorder="1" applyAlignment="1">
      <alignment horizontal="right" vertical="center"/>
    </xf>
    <xf numFmtId="41" fontId="10" fillId="0" borderId="23" xfId="1" applyNumberFormat="1" applyFont="1" applyFill="1" applyBorder="1" applyAlignment="1">
      <alignment horizontal="center" vertical="center" shrinkToFit="1"/>
    </xf>
    <xf numFmtId="41" fontId="5" fillId="0" borderId="96" xfId="1" applyNumberFormat="1" applyFont="1" applyFill="1" applyBorder="1" applyAlignment="1">
      <alignment horizontal="center" vertical="center"/>
    </xf>
    <xf numFmtId="3" fontId="5" fillId="0" borderId="87" xfId="1" applyNumberFormat="1" applyFont="1" applyFill="1" applyBorder="1" applyAlignment="1">
      <alignment horizontal="right" vertical="center"/>
    </xf>
    <xf numFmtId="176" fontId="5" fillId="0" borderId="23" xfId="1" applyNumberFormat="1" applyFont="1" applyFill="1" applyBorder="1" applyAlignment="1">
      <alignment horizontal="right" vertical="center" shrinkToFit="1"/>
    </xf>
    <xf numFmtId="0" fontId="5" fillId="0" borderId="27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right" vertical="center" shrinkToFit="1"/>
    </xf>
    <xf numFmtId="41" fontId="5" fillId="0" borderId="99" xfId="1" applyNumberFormat="1" applyFont="1" applyFill="1" applyBorder="1" applyAlignment="1">
      <alignment horizontal="center" vertical="center"/>
    </xf>
    <xf numFmtId="0" fontId="5" fillId="0" borderId="31" xfId="1" applyNumberFormat="1" applyFont="1" applyFill="1" applyBorder="1" applyAlignment="1">
      <alignment horizontal="center" vertical="center"/>
    </xf>
    <xf numFmtId="176" fontId="5" fillId="0" borderId="31" xfId="1" applyNumberFormat="1" applyFont="1" applyFill="1" applyBorder="1" applyAlignment="1">
      <alignment horizontal="right" vertical="center" shrinkToFit="1"/>
    </xf>
    <xf numFmtId="41" fontId="5" fillId="0" borderId="60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top" shrinkToFit="1"/>
    </xf>
    <xf numFmtId="41" fontId="6" fillId="7" borderId="63" xfId="1" applyNumberFormat="1" applyFont="1" applyFill="1" applyBorder="1" applyAlignment="1">
      <alignment horizontal="center" vertical="center"/>
    </xf>
    <xf numFmtId="0" fontId="5" fillId="0" borderId="21" xfId="1" applyNumberFormat="1" applyFont="1" applyFill="1" applyBorder="1" applyAlignment="1">
      <alignment horizontal="center" vertical="top" shrinkToFit="1"/>
    </xf>
    <xf numFmtId="0" fontId="5" fillId="0" borderId="41" xfId="1" applyNumberFormat="1" applyFont="1" applyFill="1" applyBorder="1" applyAlignment="1">
      <alignment horizontal="center" vertical="top" shrinkToFit="1"/>
    </xf>
    <xf numFmtId="41" fontId="6" fillId="3" borderId="25" xfId="1" applyNumberFormat="1" applyFont="1" applyFill="1" applyBorder="1" applyAlignment="1">
      <alignment horizontal="center" vertical="center"/>
    </xf>
    <xf numFmtId="0" fontId="5" fillId="0" borderId="42" xfId="1" applyNumberFormat="1" applyFont="1" applyFill="1" applyBorder="1" applyAlignment="1">
      <alignment horizontal="center" vertical="top" shrinkToFit="1"/>
    </xf>
    <xf numFmtId="0" fontId="10" fillId="0" borderId="27" xfId="1" applyNumberFormat="1" applyFont="1" applyFill="1" applyBorder="1" applyAlignment="1">
      <alignment horizontal="center" vertical="center" shrinkToFit="1"/>
    </xf>
    <xf numFmtId="176" fontId="10" fillId="0" borderId="27" xfId="1" applyNumberFormat="1" applyFont="1" applyFill="1" applyBorder="1" applyAlignment="1">
      <alignment horizontal="right" vertical="center" shrinkToFit="1"/>
    </xf>
    <xf numFmtId="176" fontId="10" fillId="0" borderId="27" xfId="1" applyNumberFormat="1" applyFont="1" applyFill="1" applyBorder="1" applyAlignment="1">
      <alignment horizontal="center" vertical="center" shrinkToFit="1"/>
    </xf>
    <xf numFmtId="0" fontId="5" fillId="0" borderId="41" xfId="1" applyNumberFormat="1" applyFont="1" applyFill="1" applyBorder="1" applyAlignment="1">
      <alignment horizontal="center" vertical="top" wrapText="1" shrinkToFit="1"/>
    </xf>
    <xf numFmtId="176" fontId="10" fillId="0" borderId="93" xfId="1" applyNumberFormat="1" applyFont="1" applyFill="1" applyBorder="1" applyAlignment="1">
      <alignment horizontal="center" vertical="center" shrinkToFit="1"/>
    </xf>
    <xf numFmtId="0" fontId="5" fillId="0" borderId="42" xfId="1" applyNumberFormat="1" applyFont="1" applyFill="1" applyBorder="1" applyAlignment="1">
      <alignment horizontal="center" vertical="top" wrapText="1" shrinkToFit="1"/>
    </xf>
    <xf numFmtId="0" fontId="5" fillId="0" borderId="36" xfId="1" applyNumberFormat="1" applyFont="1" applyFill="1" applyBorder="1" applyAlignment="1">
      <alignment horizontal="center" vertical="top" shrinkToFit="1"/>
    </xf>
    <xf numFmtId="0" fontId="5" fillId="0" borderId="100" xfId="1" applyNumberFormat="1" applyFont="1" applyFill="1" applyBorder="1" applyAlignment="1">
      <alignment horizontal="center" vertical="top" wrapText="1" shrinkToFit="1"/>
    </xf>
    <xf numFmtId="176" fontId="10" fillId="0" borderId="30" xfId="1" applyNumberFormat="1" applyFont="1" applyFill="1" applyBorder="1" applyAlignment="1">
      <alignment horizontal="right" vertical="center" shrinkToFit="1"/>
    </xf>
    <xf numFmtId="176" fontId="10" fillId="0" borderId="43" xfId="1" applyNumberFormat="1" applyFont="1" applyFill="1" applyBorder="1" applyAlignment="1">
      <alignment horizontal="center" vertical="center" shrinkToFit="1"/>
    </xf>
    <xf numFmtId="0" fontId="5" fillId="0" borderId="21" xfId="1" applyNumberFormat="1" applyFont="1" applyFill="1" applyBorder="1" applyAlignment="1">
      <alignment vertical="top" shrinkToFit="1"/>
    </xf>
    <xf numFmtId="0" fontId="7" fillId="3" borderId="31" xfId="1" applyNumberFormat="1" applyFont="1" applyFill="1" applyBorder="1" applyAlignment="1">
      <alignment horizontal="center" vertical="center" shrinkToFit="1"/>
    </xf>
    <xf numFmtId="176" fontId="7" fillId="3" borderId="93" xfId="1" applyNumberFormat="1" applyFont="1" applyFill="1" applyBorder="1" applyAlignment="1">
      <alignment vertical="center" shrinkToFit="1"/>
    </xf>
    <xf numFmtId="41" fontId="5" fillId="0" borderId="71" xfId="1" applyNumberFormat="1" applyFont="1" applyFill="1" applyBorder="1" applyAlignment="1">
      <alignment horizontal="center" vertical="center"/>
    </xf>
    <xf numFmtId="0" fontId="5" fillId="0" borderId="36" xfId="1" applyNumberFormat="1" applyFont="1" applyFill="1" applyBorder="1" applyAlignment="1">
      <alignment vertical="top" shrinkToFit="1"/>
    </xf>
    <xf numFmtId="0" fontId="9" fillId="0" borderId="101" xfId="1" applyNumberFormat="1" applyFont="1" applyFill="1" applyBorder="1" applyAlignment="1">
      <alignment horizontal="center" vertical="center" shrinkToFit="1"/>
    </xf>
    <xf numFmtId="41" fontId="7" fillId="4" borderId="15" xfId="1" applyNumberFormat="1" applyFont="1" applyFill="1" applyBorder="1" applyAlignment="1">
      <alignment horizontal="left" vertical="center"/>
    </xf>
    <xf numFmtId="41" fontId="7" fillId="4" borderId="15" xfId="1" quotePrefix="1" applyNumberFormat="1" applyFont="1" applyFill="1" applyBorder="1" applyAlignment="1">
      <alignment horizontal="left" vertical="center" shrinkToFit="1"/>
    </xf>
    <xf numFmtId="41" fontId="7" fillId="5" borderId="25" xfId="1" applyNumberFormat="1" applyFont="1" applyFill="1" applyBorder="1" applyAlignment="1">
      <alignment horizontal="left" vertical="center"/>
    </xf>
    <xf numFmtId="0" fontId="5" fillId="0" borderId="102" xfId="1" applyNumberFormat="1" applyFont="1" applyFill="1" applyBorder="1" applyAlignment="1">
      <alignment horizontal="center" vertical="center" shrinkToFit="1"/>
    </xf>
    <xf numFmtId="0" fontId="7" fillId="5" borderId="103" xfId="1" applyNumberFormat="1" applyFont="1" applyFill="1" applyBorder="1" applyAlignment="1">
      <alignment vertical="center" shrinkToFit="1"/>
    </xf>
    <xf numFmtId="0" fontId="7" fillId="5" borderId="104" xfId="1" applyNumberFormat="1" applyFont="1" applyFill="1" applyBorder="1" applyAlignment="1">
      <alignment vertical="center" shrinkToFit="1"/>
    </xf>
    <xf numFmtId="41" fontId="7" fillId="5" borderId="50" xfId="1" applyNumberFormat="1" applyFont="1" applyFill="1" applyBorder="1" applyAlignment="1">
      <alignment vertical="center" shrinkToFit="1"/>
    </xf>
    <xf numFmtId="41" fontId="7" fillId="5" borderId="2" xfId="1" applyNumberFormat="1" applyFont="1" applyFill="1" applyBorder="1" applyAlignment="1">
      <alignment vertical="center" shrinkToFit="1"/>
    </xf>
    <xf numFmtId="41" fontId="7" fillId="5" borderId="105" xfId="1" applyNumberFormat="1" applyFont="1" applyFill="1" applyBorder="1" applyAlignment="1">
      <alignment horizontal="left" vertical="center" shrinkToFit="1"/>
    </xf>
    <xf numFmtId="41" fontId="7" fillId="2" borderId="34" xfId="1" applyNumberFormat="1" applyFont="1" applyFill="1" applyBorder="1" applyAlignment="1">
      <alignment horizontal="left" vertical="center"/>
    </xf>
    <xf numFmtId="0" fontId="5" fillId="0" borderId="21" xfId="1" applyNumberFormat="1" applyFont="1" applyFill="1" applyBorder="1" applyAlignment="1">
      <alignment horizontal="center" vertical="center" shrinkToFit="1"/>
    </xf>
    <xf numFmtId="0" fontId="5" fillId="0" borderId="41" xfId="1" applyNumberFormat="1" applyFont="1" applyFill="1" applyBorder="1" applyAlignment="1">
      <alignment horizontal="center" vertical="center" shrinkToFit="1"/>
    </xf>
    <xf numFmtId="41" fontId="7" fillId="2" borderId="25" xfId="1" applyNumberFormat="1" applyFont="1" applyFill="1" applyBorder="1" applyAlignment="1">
      <alignment horizontal="left" vertical="center" shrinkToFit="1"/>
    </xf>
    <xf numFmtId="41" fontId="5" fillId="0" borderId="57" xfId="1" applyNumberFormat="1" applyFont="1" applyFill="1" applyBorder="1" applyAlignment="1">
      <alignment horizontal="left" vertical="center"/>
    </xf>
    <xf numFmtId="0" fontId="5" fillId="0" borderId="42" xfId="1" applyNumberFormat="1" applyFont="1" applyFill="1" applyBorder="1" applyAlignment="1">
      <alignment horizontal="center" vertical="center" shrinkToFit="1"/>
    </xf>
    <xf numFmtId="0" fontId="5" fillId="0" borderId="23" xfId="1" applyNumberFormat="1" applyFont="1" applyFill="1" applyBorder="1" applyAlignment="1">
      <alignment horizontal="center" vertical="center" shrinkToFit="1"/>
    </xf>
    <xf numFmtId="41" fontId="5" fillId="0" borderId="23" xfId="1" applyNumberFormat="1" applyFont="1" applyFill="1" applyBorder="1" applyAlignment="1">
      <alignment horizontal="center" vertical="center" shrinkToFit="1"/>
    </xf>
    <xf numFmtId="41" fontId="5" fillId="0" borderId="23" xfId="2" applyFont="1" applyFill="1" applyBorder="1" applyAlignment="1">
      <alignment horizontal="center" vertical="center"/>
    </xf>
    <xf numFmtId="41" fontId="5" fillId="0" borderId="34" xfId="1" applyNumberFormat="1" applyFont="1" applyFill="1" applyBorder="1" applyAlignment="1">
      <alignment horizontal="center" vertical="center"/>
    </xf>
    <xf numFmtId="0" fontId="5" fillId="0" borderId="34" xfId="1" applyNumberFormat="1" applyFont="1" applyFill="1" applyBorder="1" applyAlignment="1">
      <alignment horizontal="center" vertical="center"/>
    </xf>
    <xf numFmtId="41" fontId="5" fillId="0" borderId="34" xfId="1" applyNumberFormat="1" applyFont="1" applyFill="1" applyBorder="1" applyAlignment="1">
      <alignment horizontal="left" vertical="center"/>
    </xf>
    <xf numFmtId="3" fontId="7" fillId="5" borderId="25" xfId="1" applyNumberFormat="1" applyFont="1" applyFill="1" applyBorder="1" applyAlignment="1">
      <alignment horizontal="right" vertical="center"/>
    </xf>
    <xf numFmtId="0" fontId="5" fillId="0" borderId="100" xfId="1" applyNumberFormat="1" applyFont="1" applyFill="1" applyBorder="1" applyAlignment="1">
      <alignment horizontal="center" vertical="center" shrinkToFit="1"/>
    </xf>
    <xf numFmtId="0" fontId="5" fillId="0" borderId="30" xfId="1" applyNumberFormat="1" applyFont="1" applyFill="1" applyBorder="1" applyAlignment="1">
      <alignment horizontal="center" vertical="center" shrinkToFit="1"/>
    </xf>
    <xf numFmtId="41" fontId="5" fillId="0" borderId="30" xfId="1" applyNumberFormat="1" applyFont="1" applyFill="1" applyBorder="1" applyAlignment="1">
      <alignment horizontal="center" vertical="center" shrinkToFit="1"/>
    </xf>
    <xf numFmtId="41" fontId="5" fillId="0" borderId="30" xfId="2" applyFont="1" applyFill="1" applyBorder="1" applyAlignment="1">
      <alignment horizontal="center" vertical="center"/>
    </xf>
    <xf numFmtId="41" fontId="5" fillId="0" borderId="44" xfId="1" applyNumberFormat="1" applyFont="1" applyFill="1" applyBorder="1" applyAlignment="1">
      <alignment horizontal="left" vertical="center"/>
    </xf>
    <xf numFmtId="3" fontId="7" fillId="2" borderId="34" xfId="1" applyNumberFormat="1" applyFont="1" applyFill="1" applyBorder="1" applyAlignment="1">
      <alignment horizontal="right" vertical="center"/>
    </xf>
    <xf numFmtId="41" fontId="5" fillId="0" borderId="32" xfId="1" applyNumberFormat="1" applyFont="1" applyFill="1" applyBorder="1" applyAlignment="1">
      <alignment horizontal="center" vertical="center" shrinkToFit="1"/>
    </xf>
    <xf numFmtId="41" fontId="5" fillId="0" borderId="33" xfId="1" applyNumberFormat="1" applyFont="1" applyFill="1" applyBorder="1" applyAlignment="1">
      <alignment horizontal="left" vertical="center"/>
    </xf>
    <xf numFmtId="0" fontId="5" fillId="0" borderId="36" xfId="1" applyNumberFormat="1" applyFont="1" applyFill="1" applyBorder="1" applyAlignment="1">
      <alignment horizontal="center" vertical="center" shrinkToFit="1"/>
    </xf>
    <xf numFmtId="0" fontId="5" fillId="0" borderId="93" xfId="1" applyNumberFormat="1" applyFont="1" applyFill="1" applyBorder="1" applyAlignment="1">
      <alignment horizontal="center" vertical="center" shrinkToFit="1"/>
    </xf>
    <xf numFmtId="41" fontId="5" fillId="0" borderId="106" xfId="1" applyNumberFormat="1" applyFont="1" applyFill="1" applyBorder="1" applyAlignment="1">
      <alignment horizontal="center" vertical="center" shrinkToFit="1"/>
    </xf>
    <xf numFmtId="41" fontId="5" fillId="0" borderId="93" xfId="2" applyFont="1" applyFill="1" applyBorder="1" applyAlignment="1">
      <alignment horizontal="right" vertical="center"/>
    </xf>
    <xf numFmtId="41" fontId="5" fillId="0" borderId="94" xfId="1" applyNumberFormat="1" applyFont="1" applyFill="1" applyBorder="1" applyAlignment="1">
      <alignment horizontal="left" vertical="center"/>
    </xf>
    <xf numFmtId="0" fontId="5" fillId="0" borderId="14" xfId="1" applyNumberFormat="1" applyFont="1" applyFill="1" applyBorder="1" applyAlignment="1">
      <alignment horizontal="center" vertical="center" shrinkToFit="1"/>
    </xf>
    <xf numFmtId="0" fontId="7" fillId="5" borderId="75" xfId="1" applyNumberFormat="1" applyFont="1" applyFill="1" applyBorder="1" applyAlignment="1">
      <alignment vertical="center" shrinkToFit="1"/>
    </xf>
    <xf numFmtId="0" fontId="7" fillId="5" borderId="11" xfId="1" applyNumberFormat="1" applyFont="1" applyFill="1" applyBorder="1" applyAlignment="1">
      <alignment vertical="center" shrinkToFit="1"/>
    </xf>
    <xf numFmtId="41" fontId="7" fillId="5" borderId="10" xfId="1" applyNumberFormat="1" applyFont="1" applyFill="1" applyBorder="1" applyAlignment="1">
      <alignment vertical="center" shrinkToFit="1"/>
    </xf>
    <xf numFmtId="41" fontId="7" fillId="5" borderId="91" xfId="1" applyNumberFormat="1" applyFont="1" applyFill="1" applyBorder="1" applyAlignment="1">
      <alignment horizontal="center" vertical="center" shrinkToFit="1"/>
    </xf>
    <xf numFmtId="41" fontId="7" fillId="3" borderId="18" xfId="1" applyNumberFormat="1" applyFont="1" applyFill="1" applyBorder="1" applyAlignment="1">
      <alignment vertical="center" shrinkToFit="1"/>
    </xf>
    <xf numFmtId="41" fontId="7" fillId="3" borderId="25" xfId="1" applyNumberFormat="1" applyFont="1" applyFill="1" applyBorder="1" applyAlignment="1">
      <alignment horizontal="center" vertical="center" shrinkToFit="1"/>
    </xf>
    <xf numFmtId="0" fontId="5" fillId="9" borderId="27" xfId="1" applyNumberFormat="1" applyFont="1" applyFill="1" applyBorder="1" applyAlignment="1">
      <alignment horizontal="center" vertical="center" shrinkToFit="1"/>
    </xf>
    <xf numFmtId="41" fontId="5" fillId="9" borderId="27" xfId="1" applyNumberFormat="1" applyFont="1" applyFill="1" applyBorder="1" applyAlignment="1">
      <alignment horizontal="center" vertical="center" shrinkToFit="1"/>
    </xf>
    <xf numFmtId="41" fontId="5" fillId="9" borderId="28" xfId="1" applyNumberFormat="1" applyFont="1" applyFill="1" applyBorder="1" applyAlignment="1">
      <alignment horizontal="center" vertical="center"/>
    </xf>
    <xf numFmtId="0" fontId="7" fillId="5" borderId="75" xfId="1" applyNumberFormat="1" applyFont="1" applyFill="1" applyBorder="1" applyAlignment="1">
      <alignment horizontal="center" vertical="center" shrinkToFit="1"/>
    </xf>
    <xf numFmtId="0" fontId="7" fillId="5" borderId="107" xfId="1" applyNumberFormat="1" applyFont="1" applyFill="1" applyBorder="1" applyAlignment="1">
      <alignment horizontal="center" vertical="center" shrinkToFit="1"/>
    </xf>
    <xf numFmtId="3" fontId="7" fillId="5" borderId="62" xfId="1" applyNumberFormat="1" applyFont="1" applyFill="1" applyBorder="1" applyAlignment="1">
      <alignment horizontal="right" vertical="center"/>
    </xf>
    <xf numFmtId="3" fontId="7" fillId="5" borderId="108" xfId="1" applyNumberFormat="1" applyFont="1" applyFill="1" applyBorder="1" applyAlignment="1">
      <alignment horizontal="right" vertical="center"/>
    </xf>
    <xf numFmtId="0" fontId="7" fillId="2" borderId="31" xfId="1" applyNumberFormat="1" applyFont="1" applyFill="1" applyBorder="1" applyAlignment="1">
      <alignment horizontal="center" vertical="center" shrinkToFit="1"/>
    </xf>
    <xf numFmtId="3" fontId="7" fillId="2" borderId="31" xfId="1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right" vertical="center"/>
    </xf>
    <xf numFmtId="0" fontId="5" fillId="0" borderId="101" xfId="1" applyNumberFormat="1" applyFont="1" applyFill="1" applyBorder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1.%202019&#45380;%20&#50672;&#51228;&#44396;&#44148;&#44053;&#44032;&#51221;&#45796;&#47928;&#54868;&#44032;&#51313;&#51648;&#50896;&#49468;&#53552;%20&#50696;&#49328;(&#505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-2.%202019&#45380;%20&#44032;&#51313;&#50669;&#47049;&#44053;&#54868;&#51648;&#50896;&#49324;&#50629;%20&#50696;&#49328;(&#50504;)-&#49688;&#51221;&#483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-3.%202019&#45380;%20&#44277;&#46041;&#50977;&#50500;&#45208;&#45588;&#53552;%20&#50696;&#49328;(&#5050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-4.%202019&#45380;%20&#50500;&#51060;&#46028;&#48388;&#51648;&#50896;&#49324;&#50629;%20&#50696;&#49328;(&#50504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-5.%202019&#45380;%20&#54620;&#44397;&#50612;&#44368;&#50977;&#49324;&#50629;%20&#50696;&#49328;(&#5050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칙"/>
      <sheetName val="총괄"/>
      <sheetName val="세입"/>
      <sheetName val="세출"/>
    </sheetNames>
    <sheetDataSet>
      <sheetData sheetId="0" refreshError="1"/>
      <sheetData sheetId="1"/>
      <sheetData sheetId="2">
        <row r="14">
          <cell r="E14">
            <v>291800</v>
          </cell>
          <cell r="F14">
            <v>190450</v>
          </cell>
        </row>
        <row r="16">
          <cell r="E16">
            <v>0</v>
          </cell>
          <cell r="F16">
            <v>42100</v>
          </cell>
        </row>
        <row r="19">
          <cell r="E19">
            <v>0</v>
          </cell>
          <cell r="F19">
            <v>28568</v>
          </cell>
        </row>
        <row r="23">
          <cell r="E23">
            <v>1021</v>
          </cell>
          <cell r="F23">
            <v>2626</v>
          </cell>
        </row>
        <row r="27">
          <cell r="E27">
            <v>310</v>
          </cell>
          <cell r="F27">
            <v>304</v>
          </cell>
        </row>
      </sheetData>
      <sheetData sheetId="3">
        <row r="9">
          <cell r="D9">
            <v>149851.29999999999</v>
          </cell>
          <cell r="E9">
            <v>131378</v>
          </cell>
        </row>
        <row r="20">
          <cell r="D20">
            <v>26835</v>
          </cell>
          <cell r="E20">
            <v>43242</v>
          </cell>
        </row>
        <row r="42">
          <cell r="D42">
            <v>14017.89</v>
          </cell>
          <cell r="E42">
            <v>13899</v>
          </cell>
        </row>
        <row r="44">
          <cell r="D44">
            <v>16128.19</v>
          </cell>
          <cell r="E44">
            <v>13872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1500</v>
          </cell>
          <cell r="E52">
            <v>2737</v>
          </cell>
          <cell r="F52">
            <v>-1237</v>
          </cell>
        </row>
        <row r="54">
          <cell r="D54">
            <v>3960</v>
          </cell>
          <cell r="E54">
            <v>1316</v>
          </cell>
        </row>
        <row r="59">
          <cell r="D59">
            <v>2560</v>
          </cell>
          <cell r="E59">
            <v>5001</v>
          </cell>
        </row>
        <row r="62">
          <cell r="D62">
            <v>4518</v>
          </cell>
          <cell r="E62">
            <v>6553</v>
          </cell>
        </row>
        <row r="64">
          <cell r="D64">
            <v>8000</v>
          </cell>
          <cell r="E64">
            <v>4547</v>
          </cell>
        </row>
        <row r="66">
          <cell r="D66">
            <v>1720</v>
          </cell>
          <cell r="E66">
            <v>1146</v>
          </cell>
        </row>
        <row r="69">
          <cell r="D69">
            <v>3000</v>
          </cell>
          <cell r="E69">
            <v>136</v>
          </cell>
        </row>
        <row r="72">
          <cell r="D72">
            <v>1000</v>
          </cell>
          <cell r="E72">
            <v>186</v>
          </cell>
        </row>
        <row r="75">
          <cell r="D75">
            <v>9000</v>
          </cell>
          <cell r="E75">
            <v>1549</v>
          </cell>
        </row>
        <row r="76">
          <cell r="D76">
            <v>5000</v>
          </cell>
          <cell r="E76">
            <v>796</v>
          </cell>
        </row>
        <row r="78">
          <cell r="D78">
            <v>4000</v>
          </cell>
          <cell r="E78">
            <v>753</v>
          </cell>
        </row>
        <row r="80">
          <cell r="D80">
            <v>51030.926999999996</v>
          </cell>
          <cell r="E80">
            <v>37908</v>
          </cell>
        </row>
        <row r="82">
          <cell r="D82">
            <v>21460</v>
          </cell>
          <cell r="E82">
            <v>18494</v>
          </cell>
        </row>
        <row r="95">
          <cell r="D95">
            <v>3000</v>
          </cell>
          <cell r="E95">
            <v>900</v>
          </cell>
        </row>
        <row r="98">
          <cell r="D98">
            <v>7800</v>
          </cell>
          <cell r="E98">
            <v>7426</v>
          </cell>
        </row>
        <row r="101">
          <cell r="D101">
            <v>18770.927</v>
          </cell>
          <cell r="E101">
            <v>11088</v>
          </cell>
        </row>
        <row r="117">
          <cell r="D117">
            <v>10</v>
          </cell>
          <cell r="E117">
            <v>578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칙"/>
      <sheetName val="세입"/>
      <sheetName val="세출"/>
    </sheetNames>
    <sheetDataSet>
      <sheetData sheetId="0"/>
      <sheetData sheetId="1">
        <row r="9">
          <cell r="F9">
            <v>76200</v>
          </cell>
        </row>
        <row r="10">
          <cell r="E10">
            <v>79400</v>
          </cell>
        </row>
        <row r="14">
          <cell r="E14">
            <v>0</v>
          </cell>
          <cell r="F14">
            <v>0</v>
          </cell>
        </row>
        <row r="18">
          <cell r="E18">
            <v>0</v>
          </cell>
          <cell r="F18">
            <v>0</v>
          </cell>
        </row>
        <row r="22">
          <cell r="E22">
            <v>0.03</v>
          </cell>
          <cell r="F22">
            <v>0.03</v>
          </cell>
        </row>
      </sheetData>
      <sheetData sheetId="2">
        <row r="9">
          <cell r="D9">
            <v>40265.5</v>
          </cell>
          <cell r="E9">
            <v>22321.59</v>
          </cell>
        </row>
        <row r="12">
          <cell r="D12">
            <v>3396.3</v>
          </cell>
          <cell r="E12">
            <v>6171</v>
          </cell>
        </row>
        <row r="17">
          <cell r="D17">
            <v>3538.4833333333336</v>
          </cell>
          <cell r="E17">
            <v>2160</v>
          </cell>
        </row>
        <row r="20">
          <cell r="D20">
            <v>4058.6075462080003</v>
          </cell>
          <cell r="E20">
            <v>2289</v>
          </cell>
        </row>
        <row r="27">
          <cell r="D27">
            <v>150</v>
          </cell>
          <cell r="E27">
            <v>1318</v>
          </cell>
        </row>
        <row r="29">
          <cell r="D29">
            <v>0</v>
          </cell>
          <cell r="E29">
            <v>127</v>
          </cell>
          <cell r="F29">
            <v>-127</v>
          </cell>
        </row>
        <row r="32">
          <cell r="D32">
            <v>506.4</v>
          </cell>
          <cell r="E32">
            <v>2936</v>
          </cell>
        </row>
        <row r="34">
          <cell r="D34">
            <v>1317.6</v>
          </cell>
          <cell r="E34">
            <v>2297</v>
          </cell>
        </row>
        <row r="37">
          <cell r="D37">
            <v>0</v>
          </cell>
          <cell r="E37">
            <v>300</v>
          </cell>
        </row>
        <row r="39">
          <cell r="D39">
            <v>868</v>
          </cell>
          <cell r="E39">
            <v>3955</v>
          </cell>
        </row>
        <row r="41">
          <cell r="D41">
            <v>200</v>
          </cell>
          <cell r="E41">
            <v>0</v>
          </cell>
        </row>
        <row r="45">
          <cell r="D45">
            <v>535</v>
          </cell>
          <cell r="E45">
            <v>6437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1">
          <cell r="D51">
            <v>20947.206999999999</v>
          </cell>
          <cell r="E51">
            <v>17137</v>
          </cell>
          <cell r="F51">
            <v>3810.2069999999985</v>
          </cell>
        </row>
        <row r="59">
          <cell r="D59">
            <v>1516.1124</v>
          </cell>
          <cell r="E59">
            <v>2143</v>
          </cell>
          <cell r="F59">
            <v>-626.88760000000002</v>
          </cell>
        </row>
        <row r="66">
          <cell r="D66">
            <v>1260</v>
          </cell>
          <cell r="E66">
            <v>2792</v>
          </cell>
        </row>
        <row r="69">
          <cell r="D69">
            <v>690.79</v>
          </cell>
          <cell r="E69">
            <v>2916.65</v>
          </cell>
          <cell r="F69">
            <v>687.87334999999996</v>
          </cell>
        </row>
        <row r="77">
          <cell r="D77">
            <v>150</v>
          </cell>
          <cell r="E77">
            <v>900</v>
          </cell>
          <cell r="F77">
            <v>-750</v>
          </cell>
        </row>
        <row r="79">
          <cell r="E79">
            <v>0.03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칙"/>
      <sheetName val="총괄"/>
      <sheetName val="세입"/>
      <sheetName val="세출"/>
    </sheetNames>
    <sheetDataSet>
      <sheetData sheetId="0" refreshError="1"/>
      <sheetData sheetId="1"/>
      <sheetData sheetId="2">
        <row r="9">
          <cell r="E9">
            <v>42440</v>
          </cell>
        </row>
        <row r="10">
          <cell r="E10">
            <v>42440</v>
          </cell>
          <cell r="F10">
            <v>40000</v>
          </cell>
        </row>
        <row r="18">
          <cell r="E18">
            <v>560.49199999999996</v>
          </cell>
          <cell r="F18">
            <v>410</v>
          </cell>
        </row>
        <row r="22">
          <cell r="E22">
            <v>105</v>
          </cell>
          <cell r="F22">
            <v>155</v>
          </cell>
        </row>
      </sheetData>
      <sheetData sheetId="3">
        <row r="9">
          <cell r="D9">
            <v>21591.599999999999</v>
          </cell>
          <cell r="E9">
            <v>21567</v>
          </cell>
        </row>
        <row r="11">
          <cell r="D11">
            <v>2159.16</v>
          </cell>
          <cell r="E11">
            <v>2163</v>
          </cell>
        </row>
        <row r="14">
          <cell r="D14">
            <v>1979.23</v>
          </cell>
          <cell r="E14">
            <v>1978</v>
          </cell>
        </row>
        <row r="17">
          <cell r="D17">
            <v>2286.52</v>
          </cell>
          <cell r="E17">
            <v>2168</v>
          </cell>
        </row>
        <row r="23">
          <cell r="D23">
            <v>383.49</v>
          </cell>
          <cell r="E23">
            <v>341</v>
          </cell>
        </row>
        <row r="24">
          <cell r="D24">
            <v>383.49</v>
          </cell>
          <cell r="E24">
            <v>341</v>
          </cell>
        </row>
        <row r="27">
          <cell r="D27">
            <v>900</v>
          </cell>
          <cell r="E27">
            <v>2287.6</v>
          </cell>
        </row>
        <row r="29">
          <cell r="D29">
            <v>1500</v>
          </cell>
          <cell r="E29">
            <v>1323.52</v>
          </cell>
        </row>
        <row r="31">
          <cell r="D31">
            <v>150</v>
          </cell>
          <cell r="E31">
            <v>73.2</v>
          </cell>
        </row>
        <row r="33">
          <cell r="D33">
            <v>640</v>
          </cell>
          <cell r="E33">
            <v>260</v>
          </cell>
        </row>
        <row r="37">
          <cell r="D37">
            <v>350</v>
          </cell>
          <cell r="E37">
            <v>374</v>
          </cell>
        </row>
        <row r="38">
          <cell r="D38">
            <v>350</v>
          </cell>
        </row>
        <row r="42">
          <cell r="D42">
            <v>8160</v>
          </cell>
          <cell r="E42">
            <v>5734</v>
          </cell>
        </row>
        <row r="49">
          <cell r="D49">
            <v>3000</v>
          </cell>
          <cell r="E49">
            <v>2291</v>
          </cell>
        </row>
        <row r="57">
          <cell r="D57">
            <v>5</v>
          </cell>
          <cell r="E57">
            <v>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칙"/>
      <sheetName val="총괄"/>
      <sheetName val="세입"/>
      <sheetName val="세출"/>
    </sheetNames>
    <sheetDataSet>
      <sheetData sheetId="0" refreshError="1"/>
      <sheetData sheetId="1"/>
      <sheetData sheetId="2">
        <row r="10">
          <cell r="E10">
            <v>1904764</v>
          </cell>
          <cell r="F10">
            <v>898949</v>
          </cell>
        </row>
        <row r="13">
          <cell r="E13">
            <v>18754</v>
          </cell>
        </row>
        <row r="14">
          <cell r="F14">
            <v>19601.403999999999</v>
          </cell>
        </row>
        <row r="18">
          <cell r="E18">
            <v>1631400</v>
          </cell>
        </row>
        <row r="19">
          <cell r="F19">
            <v>746169.57</v>
          </cell>
        </row>
        <row r="36">
          <cell r="E36">
            <v>5</v>
          </cell>
          <cell r="F36">
            <v>23.68</v>
          </cell>
        </row>
      </sheetData>
      <sheetData sheetId="3">
        <row r="9">
          <cell r="D9">
            <v>62553</v>
          </cell>
          <cell r="E9">
            <v>59029.79</v>
          </cell>
        </row>
        <row r="16">
          <cell r="D16">
            <v>1440</v>
          </cell>
          <cell r="E16">
            <v>6520.8</v>
          </cell>
        </row>
        <row r="18">
          <cell r="D18">
            <v>6260.4</v>
          </cell>
        </row>
        <row r="24">
          <cell r="D24">
            <v>5734.45</v>
          </cell>
          <cell r="E24">
            <v>5342.78</v>
          </cell>
        </row>
        <row r="26">
          <cell r="D26">
            <v>6624.84</v>
          </cell>
          <cell r="E26">
            <v>5796.62</v>
          </cell>
        </row>
        <row r="34">
          <cell r="D34">
            <v>1436.4</v>
          </cell>
          <cell r="E34">
            <v>13757</v>
          </cell>
        </row>
        <row r="36">
          <cell r="D36">
            <v>2400</v>
          </cell>
        </row>
        <row r="38">
          <cell r="D38">
            <v>44242.572999999997</v>
          </cell>
        </row>
        <row r="40">
          <cell r="D40">
            <v>2280</v>
          </cell>
        </row>
        <row r="44">
          <cell r="D44">
            <v>955776.24</v>
          </cell>
          <cell r="E44">
            <v>808502.44</v>
          </cell>
        </row>
        <row r="51">
          <cell r="D51">
            <v>434256</v>
          </cell>
        </row>
        <row r="55">
          <cell r="D55">
            <v>71800</v>
          </cell>
        </row>
        <row r="60">
          <cell r="D60">
            <v>121819.35333333333</v>
          </cell>
        </row>
        <row r="62">
          <cell r="D62">
            <v>146890.7439377344</v>
          </cell>
        </row>
        <row r="68">
          <cell r="D68">
            <v>4350</v>
          </cell>
        </row>
        <row r="70">
          <cell r="D70">
            <v>18000</v>
          </cell>
        </row>
        <row r="72">
          <cell r="D72">
            <v>15300</v>
          </cell>
        </row>
        <row r="75">
          <cell r="D75">
            <v>3600</v>
          </cell>
        </row>
        <row r="78">
          <cell r="D78">
            <v>1625399.76</v>
          </cell>
          <cell r="E78">
            <v>765770.97400000005</v>
          </cell>
        </row>
        <row r="80">
          <cell r="D80">
            <v>4500</v>
          </cell>
        </row>
        <row r="82">
          <cell r="D82">
            <v>929.226</v>
          </cell>
        </row>
        <row r="84">
          <cell r="D84">
            <v>1500</v>
          </cell>
        </row>
        <row r="86">
          <cell r="D86">
            <v>17824.817999999999</v>
          </cell>
        </row>
        <row r="88">
          <cell r="A88" t="str">
            <v>잡지출</v>
          </cell>
        </row>
        <row r="89">
          <cell r="B89" t="str">
            <v>잡지출</v>
          </cell>
        </row>
        <row r="90">
          <cell r="D90">
            <v>5</v>
          </cell>
          <cell r="E90">
            <v>23.68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칙"/>
      <sheetName val="총괄"/>
      <sheetName val="세입"/>
      <sheetName val="세출"/>
    </sheetNames>
    <sheetDataSet>
      <sheetData sheetId="0" refreshError="1"/>
      <sheetData sheetId="1"/>
      <sheetData sheetId="2">
        <row r="10">
          <cell r="E10">
            <v>17162</v>
          </cell>
          <cell r="F10">
            <v>22162</v>
          </cell>
        </row>
        <row r="15">
          <cell r="E15">
            <v>0</v>
          </cell>
          <cell r="F15">
            <v>956</v>
          </cell>
        </row>
        <row r="19">
          <cell r="E19">
            <v>0</v>
          </cell>
          <cell r="F19">
            <v>0</v>
          </cell>
        </row>
        <row r="23">
          <cell r="E23">
            <v>5</v>
          </cell>
          <cell r="F23">
            <v>0</v>
          </cell>
        </row>
      </sheetData>
      <sheetData sheetId="3">
        <row r="7">
          <cell r="D7">
            <v>8562</v>
          </cell>
          <cell r="E7">
            <v>12962.19</v>
          </cell>
          <cell r="F7">
            <v>-4400.1899999999996</v>
          </cell>
        </row>
        <row r="8">
          <cell r="D8">
            <v>8441.2999999999993</v>
          </cell>
          <cell r="E8">
            <v>12045.99</v>
          </cell>
          <cell r="F8">
            <v>-3604.6899999999996</v>
          </cell>
        </row>
        <row r="9">
          <cell r="D9">
            <v>7700</v>
          </cell>
          <cell r="E9">
            <v>10999.99</v>
          </cell>
        </row>
        <row r="11">
          <cell r="D11">
            <v>741.3</v>
          </cell>
          <cell r="E11">
            <v>1046</v>
          </cell>
        </row>
        <row r="17">
          <cell r="D17">
            <v>120.7</v>
          </cell>
          <cell r="E17">
            <v>916.2</v>
          </cell>
          <cell r="F17">
            <v>-795.5</v>
          </cell>
        </row>
        <row r="18">
          <cell r="D18">
            <v>0</v>
          </cell>
          <cell r="E18">
            <v>319.2</v>
          </cell>
        </row>
        <row r="20">
          <cell r="D20">
            <v>0</v>
          </cell>
          <cell r="E20">
            <v>315</v>
          </cell>
        </row>
        <row r="22">
          <cell r="D22">
            <v>120.7</v>
          </cell>
          <cell r="E22">
            <v>282</v>
          </cell>
        </row>
        <row r="24">
          <cell r="D24">
            <v>8600</v>
          </cell>
          <cell r="E24">
            <v>10156</v>
          </cell>
        </row>
        <row r="25">
          <cell r="D25">
            <v>8600</v>
          </cell>
          <cell r="E25">
            <v>10156</v>
          </cell>
          <cell r="F25">
            <v>-1556</v>
          </cell>
        </row>
        <row r="26">
          <cell r="D26">
            <v>8600</v>
          </cell>
          <cell r="E26">
            <v>10156</v>
          </cell>
          <cell r="F26">
            <v>-1556</v>
          </cell>
        </row>
        <row r="33">
          <cell r="D3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N198"/>
  <sheetViews>
    <sheetView showGridLines="0" tabSelected="1" view="pageBreakPreview" zoomScale="90" zoomScaleNormal="100" zoomScaleSheetLayoutView="90" workbookViewId="0">
      <pane xSplit="4" ySplit="6" topLeftCell="E13" activePane="bottomRight" state="frozen"/>
      <selection activeCell="D383" sqref="D383"/>
      <selection pane="topRight" activeCell="D383" sqref="D383"/>
      <selection pane="bottomLeft" activeCell="D383" sqref="D383"/>
      <selection pane="bottomRight" activeCell="D28" sqref="D28"/>
    </sheetView>
  </sheetViews>
  <sheetFormatPr defaultRowHeight="17.45" customHeight="1"/>
  <cols>
    <col min="1" max="1" width="0.625" style="2" customWidth="1"/>
    <col min="2" max="3" width="10.25" style="2" customWidth="1"/>
    <col min="4" max="4" width="14.375" style="2" customWidth="1"/>
    <col min="5" max="6" width="12.5" style="82" customWidth="1"/>
    <col min="7" max="7" width="11.625" style="82" customWidth="1"/>
    <col min="8" max="8" width="10.5" style="2" customWidth="1"/>
    <col min="9" max="9" width="10.625" style="2" customWidth="1"/>
    <col min="10" max="10" width="19.625" style="2" customWidth="1"/>
    <col min="11" max="11" width="12.5" style="107" customWidth="1"/>
    <col min="12" max="12" width="12.5" style="82" customWidth="1"/>
    <col min="13" max="13" width="10.75" style="107" customWidth="1"/>
    <col min="14" max="14" width="15.75" style="2" customWidth="1"/>
    <col min="15" max="256" width="9" style="2"/>
    <col min="257" max="257" width="0.625" style="2" customWidth="1"/>
    <col min="258" max="259" width="10.25" style="2" customWidth="1"/>
    <col min="260" max="260" width="14.375" style="2" customWidth="1"/>
    <col min="261" max="262" width="12.5" style="2" customWidth="1"/>
    <col min="263" max="263" width="11.625" style="2" customWidth="1"/>
    <col min="264" max="264" width="10.5" style="2" customWidth="1"/>
    <col min="265" max="265" width="10.625" style="2" customWidth="1"/>
    <col min="266" max="266" width="19.625" style="2" customWidth="1"/>
    <col min="267" max="268" width="12.5" style="2" customWidth="1"/>
    <col min="269" max="269" width="10.75" style="2" customWidth="1"/>
    <col min="270" max="270" width="15.75" style="2" customWidth="1"/>
    <col min="271" max="512" width="9" style="2"/>
    <col min="513" max="513" width="0.625" style="2" customWidth="1"/>
    <col min="514" max="515" width="10.25" style="2" customWidth="1"/>
    <col min="516" max="516" width="14.375" style="2" customWidth="1"/>
    <col min="517" max="518" width="12.5" style="2" customWidth="1"/>
    <col min="519" max="519" width="11.625" style="2" customWidth="1"/>
    <col min="520" max="520" width="10.5" style="2" customWidth="1"/>
    <col min="521" max="521" width="10.625" style="2" customWidth="1"/>
    <col min="522" max="522" width="19.625" style="2" customWidth="1"/>
    <col min="523" max="524" width="12.5" style="2" customWidth="1"/>
    <col min="525" max="525" width="10.75" style="2" customWidth="1"/>
    <col min="526" max="526" width="15.75" style="2" customWidth="1"/>
    <col min="527" max="768" width="9" style="2"/>
    <col min="769" max="769" width="0.625" style="2" customWidth="1"/>
    <col min="770" max="771" width="10.25" style="2" customWidth="1"/>
    <col min="772" max="772" width="14.375" style="2" customWidth="1"/>
    <col min="773" max="774" width="12.5" style="2" customWidth="1"/>
    <col min="775" max="775" width="11.625" style="2" customWidth="1"/>
    <col min="776" max="776" width="10.5" style="2" customWidth="1"/>
    <col min="777" max="777" width="10.625" style="2" customWidth="1"/>
    <col min="778" max="778" width="19.625" style="2" customWidth="1"/>
    <col min="779" max="780" width="12.5" style="2" customWidth="1"/>
    <col min="781" max="781" width="10.75" style="2" customWidth="1"/>
    <col min="782" max="782" width="15.75" style="2" customWidth="1"/>
    <col min="783" max="1024" width="9" style="2"/>
    <col min="1025" max="1025" width="0.625" style="2" customWidth="1"/>
    <col min="1026" max="1027" width="10.25" style="2" customWidth="1"/>
    <col min="1028" max="1028" width="14.375" style="2" customWidth="1"/>
    <col min="1029" max="1030" width="12.5" style="2" customWidth="1"/>
    <col min="1031" max="1031" width="11.625" style="2" customWidth="1"/>
    <col min="1032" max="1032" width="10.5" style="2" customWidth="1"/>
    <col min="1033" max="1033" width="10.625" style="2" customWidth="1"/>
    <col min="1034" max="1034" width="19.625" style="2" customWidth="1"/>
    <col min="1035" max="1036" width="12.5" style="2" customWidth="1"/>
    <col min="1037" max="1037" width="10.75" style="2" customWidth="1"/>
    <col min="1038" max="1038" width="15.75" style="2" customWidth="1"/>
    <col min="1039" max="1280" width="9" style="2"/>
    <col min="1281" max="1281" width="0.625" style="2" customWidth="1"/>
    <col min="1282" max="1283" width="10.25" style="2" customWidth="1"/>
    <col min="1284" max="1284" width="14.375" style="2" customWidth="1"/>
    <col min="1285" max="1286" width="12.5" style="2" customWidth="1"/>
    <col min="1287" max="1287" width="11.625" style="2" customWidth="1"/>
    <col min="1288" max="1288" width="10.5" style="2" customWidth="1"/>
    <col min="1289" max="1289" width="10.625" style="2" customWidth="1"/>
    <col min="1290" max="1290" width="19.625" style="2" customWidth="1"/>
    <col min="1291" max="1292" width="12.5" style="2" customWidth="1"/>
    <col min="1293" max="1293" width="10.75" style="2" customWidth="1"/>
    <col min="1294" max="1294" width="15.75" style="2" customWidth="1"/>
    <col min="1295" max="1536" width="9" style="2"/>
    <col min="1537" max="1537" width="0.625" style="2" customWidth="1"/>
    <col min="1538" max="1539" width="10.25" style="2" customWidth="1"/>
    <col min="1540" max="1540" width="14.375" style="2" customWidth="1"/>
    <col min="1541" max="1542" width="12.5" style="2" customWidth="1"/>
    <col min="1543" max="1543" width="11.625" style="2" customWidth="1"/>
    <col min="1544" max="1544" width="10.5" style="2" customWidth="1"/>
    <col min="1545" max="1545" width="10.625" style="2" customWidth="1"/>
    <col min="1546" max="1546" width="19.625" style="2" customWidth="1"/>
    <col min="1547" max="1548" width="12.5" style="2" customWidth="1"/>
    <col min="1549" max="1549" width="10.75" style="2" customWidth="1"/>
    <col min="1550" max="1550" width="15.75" style="2" customWidth="1"/>
    <col min="1551" max="1792" width="9" style="2"/>
    <col min="1793" max="1793" width="0.625" style="2" customWidth="1"/>
    <col min="1794" max="1795" width="10.25" style="2" customWidth="1"/>
    <col min="1796" max="1796" width="14.375" style="2" customWidth="1"/>
    <col min="1797" max="1798" width="12.5" style="2" customWidth="1"/>
    <col min="1799" max="1799" width="11.625" style="2" customWidth="1"/>
    <col min="1800" max="1800" width="10.5" style="2" customWidth="1"/>
    <col min="1801" max="1801" width="10.625" style="2" customWidth="1"/>
    <col min="1802" max="1802" width="19.625" style="2" customWidth="1"/>
    <col min="1803" max="1804" width="12.5" style="2" customWidth="1"/>
    <col min="1805" max="1805" width="10.75" style="2" customWidth="1"/>
    <col min="1806" max="1806" width="15.75" style="2" customWidth="1"/>
    <col min="1807" max="2048" width="9" style="2"/>
    <col min="2049" max="2049" width="0.625" style="2" customWidth="1"/>
    <col min="2050" max="2051" width="10.25" style="2" customWidth="1"/>
    <col min="2052" max="2052" width="14.375" style="2" customWidth="1"/>
    <col min="2053" max="2054" width="12.5" style="2" customWidth="1"/>
    <col min="2055" max="2055" width="11.625" style="2" customWidth="1"/>
    <col min="2056" max="2056" width="10.5" style="2" customWidth="1"/>
    <col min="2057" max="2057" width="10.625" style="2" customWidth="1"/>
    <col min="2058" max="2058" width="19.625" style="2" customWidth="1"/>
    <col min="2059" max="2060" width="12.5" style="2" customWidth="1"/>
    <col min="2061" max="2061" width="10.75" style="2" customWidth="1"/>
    <col min="2062" max="2062" width="15.75" style="2" customWidth="1"/>
    <col min="2063" max="2304" width="9" style="2"/>
    <col min="2305" max="2305" width="0.625" style="2" customWidth="1"/>
    <col min="2306" max="2307" width="10.25" style="2" customWidth="1"/>
    <col min="2308" max="2308" width="14.375" style="2" customWidth="1"/>
    <col min="2309" max="2310" width="12.5" style="2" customWidth="1"/>
    <col min="2311" max="2311" width="11.625" style="2" customWidth="1"/>
    <col min="2312" max="2312" width="10.5" style="2" customWidth="1"/>
    <col min="2313" max="2313" width="10.625" style="2" customWidth="1"/>
    <col min="2314" max="2314" width="19.625" style="2" customWidth="1"/>
    <col min="2315" max="2316" width="12.5" style="2" customWidth="1"/>
    <col min="2317" max="2317" width="10.75" style="2" customWidth="1"/>
    <col min="2318" max="2318" width="15.75" style="2" customWidth="1"/>
    <col min="2319" max="2560" width="9" style="2"/>
    <col min="2561" max="2561" width="0.625" style="2" customWidth="1"/>
    <col min="2562" max="2563" width="10.25" style="2" customWidth="1"/>
    <col min="2564" max="2564" width="14.375" style="2" customWidth="1"/>
    <col min="2565" max="2566" width="12.5" style="2" customWidth="1"/>
    <col min="2567" max="2567" width="11.625" style="2" customWidth="1"/>
    <col min="2568" max="2568" width="10.5" style="2" customWidth="1"/>
    <col min="2569" max="2569" width="10.625" style="2" customWidth="1"/>
    <col min="2570" max="2570" width="19.625" style="2" customWidth="1"/>
    <col min="2571" max="2572" width="12.5" style="2" customWidth="1"/>
    <col min="2573" max="2573" width="10.75" style="2" customWidth="1"/>
    <col min="2574" max="2574" width="15.75" style="2" customWidth="1"/>
    <col min="2575" max="2816" width="9" style="2"/>
    <col min="2817" max="2817" width="0.625" style="2" customWidth="1"/>
    <col min="2818" max="2819" width="10.25" style="2" customWidth="1"/>
    <col min="2820" max="2820" width="14.375" style="2" customWidth="1"/>
    <col min="2821" max="2822" width="12.5" style="2" customWidth="1"/>
    <col min="2823" max="2823" width="11.625" style="2" customWidth="1"/>
    <col min="2824" max="2824" width="10.5" style="2" customWidth="1"/>
    <col min="2825" max="2825" width="10.625" style="2" customWidth="1"/>
    <col min="2826" max="2826" width="19.625" style="2" customWidth="1"/>
    <col min="2827" max="2828" width="12.5" style="2" customWidth="1"/>
    <col min="2829" max="2829" width="10.75" style="2" customWidth="1"/>
    <col min="2830" max="2830" width="15.75" style="2" customWidth="1"/>
    <col min="2831" max="3072" width="9" style="2"/>
    <col min="3073" max="3073" width="0.625" style="2" customWidth="1"/>
    <col min="3074" max="3075" width="10.25" style="2" customWidth="1"/>
    <col min="3076" max="3076" width="14.375" style="2" customWidth="1"/>
    <col min="3077" max="3078" width="12.5" style="2" customWidth="1"/>
    <col min="3079" max="3079" width="11.625" style="2" customWidth="1"/>
    <col min="3080" max="3080" width="10.5" style="2" customWidth="1"/>
    <col min="3081" max="3081" width="10.625" style="2" customWidth="1"/>
    <col min="3082" max="3082" width="19.625" style="2" customWidth="1"/>
    <col min="3083" max="3084" width="12.5" style="2" customWidth="1"/>
    <col min="3085" max="3085" width="10.75" style="2" customWidth="1"/>
    <col min="3086" max="3086" width="15.75" style="2" customWidth="1"/>
    <col min="3087" max="3328" width="9" style="2"/>
    <col min="3329" max="3329" width="0.625" style="2" customWidth="1"/>
    <col min="3330" max="3331" width="10.25" style="2" customWidth="1"/>
    <col min="3332" max="3332" width="14.375" style="2" customWidth="1"/>
    <col min="3333" max="3334" width="12.5" style="2" customWidth="1"/>
    <col min="3335" max="3335" width="11.625" style="2" customWidth="1"/>
    <col min="3336" max="3336" width="10.5" style="2" customWidth="1"/>
    <col min="3337" max="3337" width="10.625" style="2" customWidth="1"/>
    <col min="3338" max="3338" width="19.625" style="2" customWidth="1"/>
    <col min="3339" max="3340" width="12.5" style="2" customWidth="1"/>
    <col min="3341" max="3341" width="10.75" style="2" customWidth="1"/>
    <col min="3342" max="3342" width="15.75" style="2" customWidth="1"/>
    <col min="3343" max="3584" width="9" style="2"/>
    <col min="3585" max="3585" width="0.625" style="2" customWidth="1"/>
    <col min="3586" max="3587" width="10.25" style="2" customWidth="1"/>
    <col min="3588" max="3588" width="14.375" style="2" customWidth="1"/>
    <col min="3589" max="3590" width="12.5" style="2" customWidth="1"/>
    <col min="3591" max="3591" width="11.625" style="2" customWidth="1"/>
    <col min="3592" max="3592" width="10.5" style="2" customWidth="1"/>
    <col min="3593" max="3593" width="10.625" style="2" customWidth="1"/>
    <col min="3594" max="3594" width="19.625" style="2" customWidth="1"/>
    <col min="3595" max="3596" width="12.5" style="2" customWidth="1"/>
    <col min="3597" max="3597" width="10.75" style="2" customWidth="1"/>
    <col min="3598" max="3598" width="15.75" style="2" customWidth="1"/>
    <col min="3599" max="3840" width="9" style="2"/>
    <col min="3841" max="3841" width="0.625" style="2" customWidth="1"/>
    <col min="3842" max="3843" width="10.25" style="2" customWidth="1"/>
    <col min="3844" max="3844" width="14.375" style="2" customWidth="1"/>
    <col min="3845" max="3846" width="12.5" style="2" customWidth="1"/>
    <col min="3847" max="3847" width="11.625" style="2" customWidth="1"/>
    <col min="3848" max="3848" width="10.5" style="2" customWidth="1"/>
    <col min="3849" max="3849" width="10.625" style="2" customWidth="1"/>
    <col min="3850" max="3850" width="19.625" style="2" customWidth="1"/>
    <col min="3851" max="3852" width="12.5" style="2" customWidth="1"/>
    <col min="3853" max="3853" width="10.75" style="2" customWidth="1"/>
    <col min="3854" max="3854" width="15.75" style="2" customWidth="1"/>
    <col min="3855" max="4096" width="9" style="2"/>
    <col min="4097" max="4097" width="0.625" style="2" customWidth="1"/>
    <col min="4098" max="4099" width="10.25" style="2" customWidth="1"/>
    <col min="4100" max="4100" width="14.375" style="2" customWidth="1"/>
    <col min="4101" max="4102" width="12.5" style="2" customWidth="1"/>
    <col min="4103" max="4103" width="11.625" style="2" customWidth="1"/>
    <col min="4104" max="4104" width="10.5" style="2" customWidth="1"/>
    <col min="4105" max="4105" width="10.625" style="2" customWidth="1"/>
    <col min="4106" max="4106" width="19.625" style="2" customWidth="1"/>
    <col min="4107" max="4108" width="12.5" style="2" customWidth="1"/>
    <col min="4109" max="4109" width="10.75" style="2" customWidth="1"/>
    <col min="4110" max="4110" width="15.75" style="2" customWidth="1"/>
    <col min="4111" max="4352" width="9" style="2"/>
    <col min="4353" max="4353" width="0.625" style="2" customWidth="1"/>
    <col min="4354" max="4355" width="10.25" style="2" customWidth="1"/>
    <col min="4356" max="4356" width="14.375" style="2" customWidth="1"/>
    <col min="4357" max="4358" width="12.5" style="2" customWidth="1"/>
    <col min="4359" max="4359" width="11.625" style="2" customWidth="1"/>
    <col min="4360" max="4360" width="10.5" style="2" customWidth="1"/>
    <col min="4361" max="4361" width="10.625" style="2" customWidth="1"/>
    <col min="4362" max="4362" width="19.625" style="2" customWidth="1"/>
    <col min="4363" max="4364" width="12.5" style="2" customWidth="1"/>
    <col min="4365" max="4365" width="10.75" style="2" customWidth="1"/>
    <col min="4366" max="4366" width="15.75" style="2" customWidth="1"/>
    <col min="4367" max="4608" width="9" style="2"/>
    <col min="4609" max="4609" width="0.625" style="2" customWidth="1"/>
    <col min="4610" max="4611" width="10.25" style="2" customWidth="1"/>
    <col min="4612" max="4612" width="14.375" style="2" customWidth="1"/>
    <col min="4613" max="4614" width="12.5" style="2" customWidth="1"/>
    <col min="4615" max="4615" width="11.625" style="2" customWidth="1"/>
    <col min="4616" max="4616" width="10.5" style="2" customWidth="1"/>
    <col min="4617" max="4617" width="10.625" style="2" customWidth="1"/>
    <col min="4618" max="4618" width="19.625" style="2" customWidth="1"/>
    <col min="4619" max="4620" width="12.5" style="2" customWidth="1"/>
    <col min="4621" max="4621" width="10.75" style="2" customWidth="1"/>
    <col min="4622" max="4622" width="15.75" style="2" customWidth="1"/>
    <col min="4623" max="4864" width="9" style="2"/>
    <col min="4865" max="4865" width="0.625" style="2" customWidth="1"/>
    <col min="4866" max="4867" width="10.25" style="2" customWidth="1"/>
    <col min="4868" max="4868" width="14.375" style="2" customWidth="1"/>
    <col min="4869" max="4870" width="12.5" style="2" customWidth="1"/>
    <col min="4871" max="4871" width="11.625" style="2" customWidth="1"/>
    <col min="4872" max="4872" width="10.5" style="2" customWidth="1"/>
    <col min="4873" max="4873" width="10.625" style="2" customWidth="1"/>
    <col min="4874" max="4874" width="19.625" style="2" customWidth="1"/>
    <col min="4875" max="4876" width="12.5" style="2" customWidth="1"/>
    <col min="4877" max="4877" width="10.75" style="2" customWidth="1"/>
    <col min="4878" max="4878" width="15.75" style="2" customWidth="1"/>
    <col min="4879" max="5120" width="9" style="2"/>
    <col min="5121" max="5121" width="0.625" style="2" customWidth="1"/>
    <col min="5122" max="5123" width="10.25" style="2" customWidth="1"/>
    <col min="5124" max="5124" width="14.375" style="2" customWidth="1"/>
    <col min="5125" max="5126" width="12.5" style="2" customWidth="1"/>
    <col min="5127" max="5127" width="11.625" style="2" customWidth="1"/>
    <col min="5128" max="5128" width="10.5" style="2" customWidth="1"/>
    <col min="5129" max="5129" width="10.625" style="2" customWidth="1"/>
    <col min="5130" max="5130" width="19.625" style="2" customWidth="1"/>
    <col min="5131" max="5132" width="12.5" style="2" customWidth="1"/>
    <col min="5133" max="5133" width="10.75" style="2" customWidth="1"/>
    <col min="5134" max="5134" width="15.75" style="2" customWidth="1"/>
    <col min="5135" max="5376" width="9" style="2"/>
    <col min="5377" max="5377" width="0.625" style="2" customWidth="1"/>
    <col min="5378" max="5379" width="10.25" style="2" customWidth="1"/>
    <col min="5380" max="5380" width="14.375" style="2" customWidth="1"/>
    <col min="5381" max="5382" width="12.5" style="2" customWidth="1"/>
    <col min="5383" max="5383" width="11.625" style="2" customWidth="1"/>
    <col min="5384" max="5384" width="10.5" style="2" customWidth="1"/>
    <col min="5385" max="5385" width="10.625" style="2" customWidth="1"/>
    <col min="5386" max="5386" width="19.625" style="2" customWidth="1"/>
    <col min="5387" max="5388" width="12.5" style="2" customWidth="1"/>
    <col min="5389" max="5389" width="10.75" style="2" customWidth="1"/>
    <col min="5390" max="5390" width="15.75" style="2" customWidth="1"/>
    <col min="5391" max="5632" width="9" style="2"/>
    <col min="5633" max="5633" width="0.625" style="2" customWidth="1"/>
    <col min="5634" max="5635" width="10.25" style="2" customWidth="1"/>
    <col min="5636" max="5636" width="14.375" style="2" customWidth="1"/>
    <col min="5637" max="5638" width="12.5" style="2" customWidth="1"/>
    <col min="5639" max="5639" width="11.625" style="2" customWidth="1"/>
    <col min="5640" max="5640" width="10.5" style="2" customWidth="1"/>
    <col min="5641" max="5641" width="10.625" style="2" customWidth="1"/>
    <col min="5642" max="5642" width="19.625" style="2" customWidth="1"/>
    <col min="5643" max="5644" width="12.5" style="2" customWidth="1"/>
    <col min="5645" max="5645" width="10.75" style="2" customWidth="1"/>
    <col min="5646" max="5646" width="15.75" style="2" customWidth="1"/>
    <col min="5647" max="5888" width="9" style="2"/>
    <col min="5889" max="5889" width="0.625" style="2" customWidth="1"/>
    <col min="5890" max="5891" width="10.25" style="2" customWidth="1"/>
    <col min="5892" max="5892" width="14.375" style="2" customWidth="1"/>
    <col min="5893" max="5894" width="12.5" style="2" customWidth="1"/>
    <col min="5895" max="5895" width="11.625" style="2" customWidth="1"/>
    <col min="5896" max="5896" width="10.5" style="2" customWidth="1"/>
    <col min="5897" max="5897" width="10.625" style="2" customWidth="1"/>
    <col min="5898" max="5898" width="19.625" style="2" customWidth="1"/>
    <col min="5899" max="5900" width="12.5" style="2" customWidth="1"/>
    <col min="5901" max="5901" width="10.75" style="2" customWidth="1"/>
    <col min="5902" max="5902" width="15.75" style="2" customWidth="1"/>
    <col min="5903" max="6144" width="9" style="2"/>
    <col min="6145" max="6145" width="0.625" style="2" customWidth="1"/>
    <col min="6146" max="6147" width="10.25" style="2" customWidth="1"/>
    <col min="6148" max="6148" width="14.375" style="2" customWidth="1"/>
    <col min="6149" max="6150" width="12.5" style="2" customWidth="1"/>
    <col min="6151" max="6151" width="11.625" style="2" customWidth="1"/>
    <col min="6152" max="6152" width="10.5" style="2" customWidth="1"/>
    <col min="6153" max="6153" width="10.625" style="2" customWidth="1"/>
    <col min="6154" max="6154" width="19.625" style="2" customWidth="1"/>
    <col min="6155" max="6156" width="12.5" style="2" customWidth="1"/>
    <col min="6157" max="6157" width="10.75" style="2" customWidth="1"/>
    <col min="6158" max="6158" width="15.75" style="2" customWidth="1"/>
    <col min="6159" max="6400" width="9" style="2"/>
    <col min="6401" max="6401" width="0.625" style="2" customWidth="1"/>
    <col min="6402" max="6403" width="10.25" style="2" customWidth="1"/>
    <col min="6404" max="6404" width="14.375" style="2" customWidth="1"/>
    <col min="6405" max="6406" width="12.5" style="2" customWidth="1"/>
    <col min="6407" max="6407" width="11.625" style="2" customWidth="1"/>
    <col min="6408" max="6408" width="10.5" style="2" customWidth="1"/>
    <col min="6409" max="6409" width="10.625" style="2" customWidth="1"/>
    <col min="6410" max="6410" width="19.625" style="2" customWidth="1"/>
    <col min="6411" max="6412" width="12.5" style="2" customWidth="1"/>
    <col min="6413" max="6413" width="10.75" style="2" customWidth="1"/>
    <col min="6414" max="6414" width="15.75" style="2" customWidth="1"/>
    <col min="6415" max="6656" width="9" style="2"/>
    <col min="6657" max="6657" width="0.625" style="2" customWidth="1"/>
    <col min="6658" max="6659" width="10.25" style="2" customWidth="1"/>
    <col min="6660" max="6660" width="14.375" style="2" customWidth="1"/>
    <col min="6661" max="6662" width="12.5" style="2" customWidth="1"/>
    <col min="6663" max="6663" width="11.625" style="2" customWidth="1"/>
    <col min="6664" max="6664" width="10.5" style="2" customWidth="1"/>
    <col min="6665" max="6665" width="10.625" style="2" customWidth="1"/>
    <col min="6666" max="6666" width="19.625" style="2" customWidth="1"/>
    <col min="6667" max="6668" width="12.5" style="2" customWidth="1"/>
    <col min="6669" max="6669" width="10.75" style="2" customWidth="1"/>
    <col min="6670" max="6670" width="15.75" style="2" customWidth="1"/>
    <col min="6671" max="6912" width="9" style="2"/>
    <col min="6913" max="6913" width="0.625" style="2" customWidth="1"/>
    <col min="6914" max="6915" width="10.25" style="2" customWidth="1"/>
    <col min="6916" max="6916" width="14.375" style="2" customWidth="1"/>
    <col min="6917" max="6918" width="12.5" style="2" customWidth="1"/>
    <col min="6919" max="6919" width="11.625" style="2" customWidth="1"/>
    <col min="6920" max="6920" width="10.5" style="2" customWidth="1"/>
    <col min="6921" max="6921" width="10.625" style="2" customWidth="1"/>
    <col min="6922" max="6922" width="19.625" style="2" customWidth="1"/>
    <col min="6923" max="6924" width="12.5" style="2" customWidth="1"/>
    <col min="6925" max="6925" width="10.75" style="2" customWidth="1"/>
    <col min="6926" max="6926" width="15.75" style="2" customWidth="1"/>
    <col min="6927" max="7168" width="9" style="2"/>
    <col min="7169" max="7169" width="0.625" style="2" customWidth="1"/>
    <col min="7170" max="7171" width="10.25" style="2" customWidth="1"/>
    <col min="7172" max="7172" width="14.375" style="2" customWidth="1"/>
    <col min="7173" max="7174" width="12.5" style="2" customWidth="1"/>
    <col min="7175" max="7175" width="11.625" style="2" customWidth="1"/>
    <col min="7176" max="7176" width="10.5" style="2" customWidth="1"/>
    <col min="7177" max="7177" width="10.625" style="2" customWidth="1"/>
    <col min="7178" max="7178" width="19.625" style="2" customWidth="1"/>
    <col min="7179" max="7180" width="12.5" style="2" customWidth="1"/>
    <col min="7181" max="7181" width="10.75" style="2" customWidth="1"/>
    <col min="7182" max="7182" width="15.75" style="2" customWidth="1"/>
    <col min="7183" max="7424" width="9" style="2"/>
    <col min="7425" max="7425" width="0.625" style="2" customWidth="1"/>
    <col min="7426" max="7427" width="10.25" style="2" customWidth="1"/>
    <col min="7428" max="7428" width="14.375" style="2" customWidth="1"/>
    <col min="7429" max="7430" width="12.5" style="2" customWidth="1"/>
    <col min="7431" max="7431" width="11.625" style="2" customWidth="1"/>
    <col min="7432" max="7432" width="10.5" style="2" customWidth="1"/>
    <col min="7433" max="7433" width="10.625" style="2" customWidth="1"/>
    <col min="7434" max="7434" width="19.625" style="2" customWidth="1"/>
    <col min="7435" max="7436" width="12.5" style="2" customWidth="1"/>
    <col min="7437" max="7437" width="10.75" style="2" customWidth="1"/>
    <col min="7438" max="7438" width="15.75" style="2" customWidth="1"/>
    <col min="7439" max="7680" width="9" style="2"/>
    <col min="7681" max="7681" width="0.625" style="2" customWidth="1"/>
    <col min="7682" max="7683" width="10.25" style="2" customWidth="1"/>
    <col min="7684" max="7684" width="14.375" style="2" customWidth="1"/>
    <col min="7685" max="7686" width="12.5" style="2" customWidth="1"/>
    <col min="7687" max="7687" width="11.625" style="2" customWidth="1"/>
    <col min="7688" max="7688" width="10.5" style="2" customWidth="1"/>
    <col min="7689" max="7689" width="10.625" style="2" customWidth="1"/>
    <col min="7690" max="7690" width="19.625" style="2" customWidth="1"/>
    <col min="7691" max="7692" width="12.5" style="2" customWidth="1"/>
    <col min="7693" max="7693" width="10.75" style="2" customWidth="1"/>
    <col min="7694" max="7694" width="15.75" style="2" customWidth="1"/>
    <col min="7695" max="7936" width="9" style="2"/>
    <col min="7937" max="7937" width="0.625" style="2" customWidth="1"/>
    <col min="7938" max="7939" width="10.25" style="2" customWidth="1"/>
    <col min="7940" max="7940" width="14.375" style="2" customWidth="1"/>
    <col min="7941" max="7942" width="12.5" style="2" customWidth="1"/>
    <col min="7943" max="7943" width="11.625" style="2" customWidth="1"/>
    <col min="7944" max="7944" width="10.5" style="2" customWidth="1"/>
    <col min="7945" max="7945" width="10.625" style="2" customWidth="1"/>
    <col min="7946" max="7946" width="19.625" style="2" customWidth="1"/>
    <col min="7947" max="7948" width="12.5" style="2" customWidth="1"/>
    <col min="7949" max="7949" width="10.75" style="2" customWidth="1"/>
    <col min="7950" max="7950" width="15.75" style="2" customWidth="1"/>
    <col min="7951" max="8192" width="9" style="2"/>
    <col min="8193" max="8193" width="0.625" style="2" customWidth="1"/>
    <col min="8194" max="8195" width="10.25" style="2" customWidth="1"/>
    <col min="8196" max="8196" width="14.375" style="2" customWidth="1"/>
    <col min="8197" max="8198" width="12.5" style="2" customWidth="1"/>
    <col min="8199" max="8199" width="11.625" style="2" customWidth="1"/>
    <col min="8200" max="8200" width="10.5" style="2" customWidth="1"/>
    <col min="8201" max="8201" width="10.625" style="2" customWidth="1"/>
    <col min="8202" max="8202" width="19.625" style="2" customWidth="1"/>
    <col min="8203" max="8204" width="12.5" style="2" customWidth="1"/>
    <col min="8205" max="8205" width="10.75" style="2" customWidth="1"/>
    <col min="8206" max="8206" width="15.75" style="2" customWidth="1"/>
    <col min="8207" max="8448" width="9" style="2"/>
    <col min="8449" max="8449" width="0.625" style="2" customWidth="1"/>
    <col min="8450" max="8451" width="10.25" style="2" customWidth="1"/>
    <col min="8452" max="8452" width="14.375" style="2" customWidth="1"/>
    <col min="8453" max="8454" width="12.5" style="2" customWidth="1"/>
    <col min="8455" max="8455" width="11.625" style="2" customWidth="1"/>
    <col min="8456" max="8456" width="10.5" style="2" customWidth="1"/>
    <col min="8457" max="8457" width="10.625" style="2" customWidth="1"/>
    <col min="8458" max="8458" width="19.625" style="2" customWidth="1"/>
    <col min="8459" max="8460" width="12.5" style="2" customWidth="1"/>
    <col min="8461" max="8461" width="10.75" style="2" customWidth="1"/>
    <col min="8462" max="8462" width="15.75" style="2" customWidth="1"/>
    <col min="8463" max="8704" width="9" style="2"/>
    <col min="8705" max="8705" width="0.625" style="2" customWidth="1"/>
    <col min="8706" max="8707" width="10.25" style="2" customWidth="1"/>
    <col min="8708" max="8708" width="14.375" style="2" customWidth="1"/>
    <col min="8709" max="8710" width="12.5" style="2" customWidth="1"/>
    <col min="8711" max="8711" width="11.625" style="2" customWidth="1"/>
    <col min="8712" max="8712" width="10.5" style="2" customWidth="1"/>
    <col min="8713" max="8713" width="10.625" style="2" customWidth="1"/>
    <col min="8714" max="8714" width="19.625" style="2" customWidth="1"/>
    <col min="8715" max="8716" width="12.5" style="2" customWidth="1"/>
    <col min="8717" max="8717" width="10.75" style="2" customWidth="1"/>
    <col min="8718" max="8718" width="15.75" style="2" customWidth="1"/>
    <col min="8719" max="8960" width="9" style="2"/>
    <col min="8961" max="8961" width="0.625" style="2" customWidth="1"/>
    <col min="8962" max="8963" width="10.25" style="2" customWidth="1"/>
    <col min="8964" max="8964" width="14.375" style="2" customWidth="1"/>
    <col min="8965" max="8966" width="12.5" style="2" customWidth="1"/>
    <col min="8967" max="8967" width="11.625" style="2" customWidth="1"/>
    <col min="8968" max="8968" width="10.5" style="2" customWidth="1"/>
    <col min="8969" max="8969" width="10.625" style="2" customWidth="1"/>
    <col min="8970" max="8970" width="19.625" style="2" customWidth="1"/>
    <col min="8971" max="8972" width="12.5" style="2" customWidth="1"/>
    <col min="8973" max="8973" width="10.75" style="2" customWidth="1"/>
    <col min="8974" max="8974" width="15.75" style="2" customWidth="1"/>
    <col min="8975" max="9216" width="9" style="2"/>
    <col min="9217" max="9217" width="0.625" style="2" customWidth="1"/>
    <col min="9218" max="9219" width="10.25" style="2" customWidth="1"/>
    <col min="9220" max="9220" width="14.375" style="2" customWidth="1"/>
    <col min="9221" max="9222" width="12.5" style="2" customWidth="1"/>
    <col min="9223" max="9223" width="11.625" style="2" customWidth="1"/>
    <col min="9224" max="9224" width="10.5" style="2" customWidth="1"/>
    <col min="9225" max="9225" width="10.625" style="2" customWidth="1"/>
    <col min="9226" max="9226" width="19.625" style="2" customWidth="1"/>
    <col min="9227" max="9228" width="12.5" style="2" customWidth="1"/>
    <col min="9229" max="9229" width="10.75" style="2" customWidth="1"/>
    <col min="9230" max="9230" width="15.75" style="2" customWidth="1"/>
    <col min="9231" max="9472" width="9" style="2"/>
    <col min="9473" max="9473" width="0.625" style="2" customWidth="1"/>
    <col min="9474" max="9475" width="10.25" style="2" customWidth="1"/>
    <col min="9476" max="9476" width="14.375" style="2" customWidth="1"/>
    <col min="9477" max="9478" width="12.5" style="2" customWidth="1"/>
    <col min="9479" max="9479" width="11.625" style="2" customWidth="1"/>
    <col min="9480" max="9480" width="10.5" style="2" customWidth="1"/>
    <col min="9481" max="9481" width="10.625" style="2" customWidth="1"/>
    <col min="9482" max="9482" width="19.625" style="2" customWidth="1"/>
    <col min="9483" max="9484" width="12.5" style="2" customWidth="1"/>
    <col min="9485" max="9485" width="10.75" style="2" customWidth="1"/>
    <col min="9486" max="9486" width="15.75" style="2" customWidth="1"/>
    <col min="9487" max="9728" width="9" style="2"/>
    <col min="9729" max="9729" width="0.625" style="2" customWidth="1"/>
    <col min="9730" max="9731" width="10.25" style="2" customWidth="1"/>
    <col min="9732" max="9732" width="14.375" style="2" customWidth="1"/>
    <col min="9733" max="9734" width="12.5" style="2" customWidth="1"/>
    <col min="9735" max="9735" width="11.625" style="2" customWidth="1"/>
    <col min="9736" max="9736" width="10.5" style="2" customWidth="1"/>
    <col min="9737" max="9737" width="10.625" style="2" customWidth="1"/>
    <col min="9738" max="9738" width="19.625" style="2" customWidth="1"/>
    <col min="9739" max="9740" width="12.5" style="2" customWidth="1"/>
    <col min="9741" max="9741" width="10.75" style="2" customWidth="1"/>
    <col min="9742" max="9742" width="15.75" style="2" customWidth="1"/>
    <col min="9743" max="9984" width="9" style="2"/>
    <col min="9985" max="9985" width="0.625" style="2" customWidth="1"/>
    <col min="9986" max="9987" width="10.25" style="2" customWidth="1"/>
    <col min="9988" max="9988" width="14.375" style="2" customWidth="1"/>
    <col min="9989" max="9990" width="12.5" style="2" customWidth="1"/>
    <col min="9991" max="9991" width="11.625" style="2" customWidth="1"/>
    <col min="9992" max="9992" width="10.5" style="2" customWidth="1"/>
    <col min="9993" max="9993" width="10.625" style="2" customWidth="1"/>
    <col min="9994" max="9994" width="19.625" style="2" customWidth="1"/>
    <col min="9995" max="9996" width="12.5" style="2" customWidth="1"/>
    <col min="9997" max="9997" width="10.75" style="2" customWidth="1"/>
    <col min="9998" max="9998" width="15.75" style="2" customWidth="1"/>
    <col min="9999" max="10240" width="9" style="2"/>
    <col min="10241" max="10241" width="0.625" style="2" customWidth="1"/>
    <col min="10242" max="10243" width="10.25" style="2" customWidth="1"/>
    <col min="10244" max="10244" width="14.375" style="2" customWidth="1"/>
    <col min="10245" max="10246" width="12.5" style="2" customWidth="1"/>
    <col min="10247" max="10247" width="11.625" style="2" customWidth="1"/>
    <col min="10248" max="10248" width="10.5" style="2" customWidth="1"/>
    <col min="10249" max="10249" width="10.625" style="2" customWidth="1"/>
    <col min="10250" max="10250" width="19.625" style="2" customWidth="1"/>
    <col min="10251" max="10252" width="12.5" style="2" customWidth="1"/>
    <col min="10253" max="10253" width="10.75" style="2" customWidth="1"/>
    <col min="10254" max="10254" width="15.75" style="2" customWidth="1"/>
    <col min="10255" max="10496" width="9" style="2"/>
    <col min="10497" max="10497" width="0.625" style="2" customWidth="1"/>
    <col min="10498" max="10499" width="10.25" style="2" customWidth="1"/>
    <col min="10500" max="10500" width="14.375" style="2" customWidth="1"/>
    <col min="10501" max="10502" width="12.5" style="2" customWidth="1"/>
    <col min="10503" max="10503" width="11.625" style="2" customWidth="1"/>
    <col min="10504" max="10504" width="10.5" style="2" customWidth="1"/>
    <col min="10505" max="10505" width="10.625" style="2" customWidth="1"/>
    <col min="10506" max="10506" width="19.625" style="2" customWidth="1"/>
    <col min="10507" max="10508" width="12.5" style="2" customWidth="1"/>
    <col min="10509" max="10509" width="10.75" style="2" customWidth="1"/>
    <col min="10510" max="10510" width="15.75" style="2" customWidth="1"/>
    <col min="10511" max="10752" width="9" style="2"/>
    <col min="10753" max="10753" width="0.625" style="2" customWidth="1"/>
    <col min="10754" max="10755" width="10.25" style="2" customWidth="1"/>
    <col min="10756" max="10756" width="14.375" style="2" customWidth="1"/>
    <col min="10757" max="10758" width="12.5" style="2" customWidth="1"/>
    <col min="10759" max="10759" width="11.625" style="2" customWidth="1"/>
    <col min="10760" max="10760" width="10.5" style="2" customWidth="1"/>
    <col min="10761" max="10761" width="10.625" style="2" customWidth="1"/>
    <col min="10762" max="10762" width="19.625" style="2" customWidth="1"/>
    <col min="10763" max="10764" width="12.5" style="2" customWidth="1"/>
    <col min="10765" max="10765" width="10.75" style="2" customWidth="1"/>
    <col min="10766" max="10766" width="15.75" style="2" customWidth="1"/>
    <col min="10767" max="11008" width="9" style="2"/>
    <col min="11009" max="11009" width="0.625" style="2" customWidth="1"/>
    <col min="11010" max="11011" width="10.25" style="2" customWidth="1"/>
    <col min="11012" max="11012" width="14.375" style="2" customWidth="1"/>
    <col min="11013" max="11014" width="12.5" style="2" customWidth="1"/>
    <col min="11015" max="11015" width="11.625" style="2" customWidth="1"/>
    <col min="11016" max="11016" width="10.5" style="2" customWidth="1"/>
    <col min="11017" max="11017" width="10.625" style="2" customWidth="1"/>
    <col min="11018" max="11018" width="19.625" style="2" customWidth="1"/>
    <col min="11019" max="11020" width="12.5" style="2" customWidth="1"/>
    <col min="11021" max="11021" width="10.75" style="2" customWidth="1"/>
    <col min="11022" max="11022" width="15.75" style="2" customWidth="1"/>
    <col min="11023" max="11264" width="9" style="2"/>
    <col min="11265" max="11265" width="0.625" style="2" customWidth="1"/>
    <col min="11266" max="11267" width="10.25" style="2" customWidth="1"/>
    <col min="11268" max="11268" width="14.375" style="2" customWidth="1"/>
    <col min="11269" max="11270" width="12.5" style="2" customWidth="1"/>
    <col min="11271" max="11271" width="11.625" style="2" customWidth="1"/>
    <col min="11272" max="11272" width="10.5" style="2" customWidth="1"/>
    <col min="11273" max="11273" width="10.625" style="2" customWidth="1"/>
    <col min="11274" max="11274" width="19.625" style="2" customWidth="1"/>
    <col min="11275" max="11276" width="12.5" style="2" customWidth="1"/>
    <col min="11277" max="11277" width="10.75" style="2" customWidth="1"/>
    <col min="11278" max="11278" width="15.75" style="2" customWidth="1"/>
    <col min="11279" max="11520" width="9" style="2"/>
    <col min="11521" max="11521" width="0.625" style="2" customWidth="1"/>
    <col min="11522" max="11523" width="10.25" style="2" customWidth="1"/>
    <col min="11524" max="11524" width="14.375" style="2" customWidth="1"/>
    <col min="11525" max="11526" width="12.5" style="2" customWidth="1"/>
    <col min="11527" max="11527" width="11.625" style="2" customWidth="1"/>
    <col min="11528" max="11528" width="10.5" style="2" customWidth="1"/>
    <col min="11529" max="11529" width="10.625" style="2" customWidth="1"/>
    <col min="11530" max="11530" width="19.625" style="2" customWidth="1"/>
    <col min="11531" max="11532" width="12.5" style="2" customWidth="1"/>
    <col min="11533" max="11533" width="10.75" style="2" customWidth="1"/>
    <col min="11534" max="11534" width="15.75" style="2" customWidth="1"/>
    <col min="11535" max="11776" width="9" style="2"/>
    <col min="11777" max="11777" width="0.625" style="2" customWidth="1"/>
    <col min="11778" max="11779" width="10.25" style="2" customWidth="1"/>
    <col min="11780" max="11780" width="14.375" style="2" customWidth="1"/>
    <col min="11781" max="11782" width="12.5" style="2" customWidth="1"/>
    <col min="11783" max="11783" width="11.625" style="2" customWidth="1"/>
    <col min="11784" max="11784" width="10.5" style="2" customWidth="1"/>
    <col min="11785" max="11785" width="10.625" style="2" customWidth="1"/>
    <col min="11786" max="11786" width="19.625" style="2" customWidth="1"/>
    <col min="11787" max="11788" width="12.5" style="2" customWidth="1"/>
    <col min="11789" max="11789" width="10.75" style="2" customWidth="1"/>
    <col min="11790" max="11790" width="15.75" style="2" customWidth="1"/>
    <col min="11791" max="12032" width="9" style="2"/>
    <col min="12033" max="12033" width="0.625" style="2" customWidth="1"/>
    <col min="12034" max="12035" width="10.25" style="2" customWidth="1"/>
    <col min="12036" max="12036" width="14.375" style="2" customWidth="1"/>
    <col min="12037" max="12038" width="12.5" style="2" customWidth="1"/>
    <col min="12039" max="12039" width="11.625" style="2" customWidth="1"/>
    <col min="12040" max="12040" width="10.5" style="2" customWidth="1"/>
    <col min="12041" max="12041" width="10.625" style="2" customWidth="1"/>
    <col min="12042" max="12042" width="19.625" style="2" customWidth="1"/>
    <col min="12043" max="12044" width="12.5" style="2" customWidth="1"/>
    <col min="12045" max="12045" width="10.75" style="2" customWidth="1"/>
    <col min="12046" max="12046" width="15.75" style="2" customWidth="1"/>
    <col min="12047" max="12288" width="9" style="2"/>
    <col min="12289" max="12289" width="0.625" style="2" customWidth="1"/>
    <col min="12290" max="12291" width="10.25" style="2" customWidth="1"/>
    <col min="12292" max="12292" width="14.375" style="2" customWidth="1"/>
    <col min="12293" max="12294" width="12.5" style="2" customWidth="1"/>
    <col min="12295" max="12295" width="11.625" style="2" customWidth="1"/>
    <col min="12296" max="12296" width="10.5" style="2" customWidth="1"/>
    <col min="12297" max="12297" width="10.625" style="2" customWidth="1"/>
    <col min="12298" max="12298" width="19.625" style="2" customWidth="1"/>
    <col min="12299" max="12300" width="12.5" style="2" customWidth="1"/>
    <col min="12301" max="12301" width="10.75" style="2" customWidth="1"/>
    <col min="12302" max="12302" width="15.75" style="2" customWidth="1"/>
    <col min="12303" max="12544" width="9" style="2"/>
    <col min="12545" max="12545" width="0.625" style="2" customWidth="1"/>
    <col min="12546" max="12547" width="10.25" style="2" customWidth="1"/>
    <col min="12548" max="12548" width="14.375" style="2" customWidth="1"/>
    <col min="12549" max="12550" width="12.5" style="2" customWidth="1"/>
    <col min="12551" max="12551" width="11.625" style="2" customWidth="1"/>
    <col min="12552" max="12552" width="10.5" style="2" customWidth="1"/>
    <col min="12553" max="12553" width="10.625" style="2" customWidth="1"/>
    <col min="12554" max="12554" width="19.625" style="2" customWidth="1"/>
    <col min="12555" max="12556" width="12.5" style="2" customWidth="1"/>
    <col min="12557" max="12557" width="10.75" style="2" customWidth="1"/>
    <col min="12558" max="12558" width="15.75" style="2" customWidth="1"/>
    <col min="12559" max="12800" width="9" style="2"/>
    <col min="12801" max="12801" width="0.625" style="2" customWidth="1"/>
    <col min="12802" max="12803" width="10.25" style="2" customWidth="1"/>
    <col min="12804" max="12804" width="14.375" style="2" customWidth="1"/>
    <col min="12805" max="12806" width="12.5" style="2" customWidth="1"/>
    <col min="12807" max="12807" width="11.625" style="2" customWidth="1"/>
    <col min="12808" max="12808" width="10.5" style="2" customWidth="1"/>
    <col min="12809" max="12809" width="10.625" style="2" customWidth="1"/>
    <col min="12810" max="12810" width="19.625" style="2" customWidth="1"/>
    <col min="12811" max="12812" width="12.5" style="2" customWidth="1"/>
    <col min="12813" max="12813" width="10.75" style="2" customWidth="1"/>
    <col min="12814" max="12814" width="15.75" style="2" customWidth="1"/>
    <col min="12815" max="13056" width="9" style="2"/>
    <col min="13057" max="13057" width="0.625" style="2" customWidth="1"/>
    <col min="13058" max="13059" width="10.25" style="2" customWidth="1"/>
    <col min="13060" max="13060" width="14.375" style="2" customWidth="1"/>
    <col min="13061" max="13062" width="12.5" style="2" customWidth="1"/>
    <col min="13063" max="13063" width="11.625" style="2" customWidth="1"/>
    <col min="13064" max="13064" width="10.5" style="2" customWidth="1"/>
    <col min="13065" max="13065" width="10.625" style="2" customWidth="1"/>
    <col min="13066" max="13066" width="19.625" style="2" customWidth="1"/>
    <col min="13067" max="13068" width="12.5" style="2" customWidth="1"/>
    <col min="13069" max="13069" width="10.75" style="2" customWidth="1"/>
    <col min="13070" max="13070" width="15.75" style="2" customWidth="1"/>
    <col min="13071" max="13312" width="9" style="2"/>
    <col min="13313" max="13313" width="0.625" style="2" customWidth="1"/>
    <col min="13314" max="13315" width="10.25" style="2" customWidth="1"/>
    <col min="13316" max="13316" width="14.375" style="2" customWidth="1"/>
    <col min="13317" max="13318" width="12.5" style="2" customWidth="1"/>
    <col min="13319" max="13319" width="11.625" style="2" customWidth="1"/>
    <col min="13320" max="13320" width="10.5" style="2" customWidth="1"/>
    <col min="13321" max="13321" width="10.625" style="2" customWidth="1"/>
    <col min="13322" max="13322" width="19.625" style="2" customWidth="1"/>
    <col min="13323" max="13324" width="12.5" style="2" customWidth="1"/>
    <col min="13325" max="13325" width="10.75" style="2" customWidth="1"/>
    <col min="13326" max="13326" width="15.75" style="2" customWidth="1"/>
    <col min="13327" max="13568" width="9" style="2"/>
    <col min="13569" max="13569" width="0.625" style="2" customWidth="1"/>
    <col min="13570" max="13571" width="10.25" style="2" customWidth="1"/>
    <col min="13572" max="13572" width="14.375" style="2" customWidth="1"/>
    <col min="13573" max="13574" width="12.5" style="2" customWidth="1"/>
    <col min="13575" max="13575" width="11.625" style="2" customWidth="1"/>
    <col min="13576" max="13576" width="10.5" style="2" customWidth="1"/>
    <col min="13577" max="13577" width="10.625" style="2" customWidth="1"/>
    <col min="13578" max="13578" width="19.625" style="2" customWidth="1"/>
    <col min="13579" max="13580" width="12.5" style="2" customWidth="1"/>
    <col min="13581" max="13581" width="10.75" style="2" customWidth="1"/>
    <col min="13582" max="13582" width="15.75" style="2" customWidth="1"/>
    <col min="13583" max="13824" width="9" style="2"/>
    <col min="13825" max="13825" width="0.625" style="2" customWidth="1"/>
    <col min="13826" max="13827" width="10.25" style="2" customWidth="1"/>
    <col min="13828" max="13828" width="14.375" style="2" customWidth="1"/>
    <col min="13829" max="13830" width="12.5" style="2" customWidth="1"/>
    <col min="13831" max="13831" width="11.625" style="2" customWidth="1"/>
    <col min="13832" max="13832" width="10.5" style="2" customWidth="1"/>
    <col min="13833" max="13833" width="10.625" style="2" customWidth="1"/>
    <col min="13834" max="13834" width="19.625" style="2" customWidth="1"/>
    <col min="13835" max="13836" width="12.5" style="2" customWidth="1"/>
    <col min="13837" max="13837" width="10.75" style="2" customWidth="1"/>
    <col min="13838" max="13838" width="15.75" style="2" customWidth="1"/>
    <col min="13839" max="14080" width="9" style="2"/>
    <col min="14081" max="14081" width="0.625" style="2" customWidth="1"/>
    <col min="14082" max="14083" width="10.25" style="2" customWidth="1"/>
    <col min="14084" max="14084" width="14.375" style="2" customWidth="1"/>
    <col min="14085" max="14086" width="12.5" style="2" customWidth="1"/>
    <col min="14087" max="14087" width="11.625" style="2" customWidth="1"/>
    <col min="14088" max="14088" width="10.5" style="2" customWidth="1"/>
    <col min="14089" max="14089" width="10.625" style="2" customWidth="1"/>
    <col min="14090" max="14090" width="19.625" style="2" customWidth="1"/>
    <col min="14091" max="14092" width="12.5" style="2" customWidth="1"/>
    <col min="14093" max="14093" width="10.75" style="2" customWidth="1"/>
    <col min="14094" max="14094" width="15.75" style="2" customWidth="1"/>
    <col min="14095" max="14336" width="9" style="2"/>
    <col min="14337" max="14337" width="0.625" style="2" customWidth="1"/>
    <col min="14338" max="14339" width="10.25" style="2" customWidth="1"/>
    <col min="14340" max="14340" width="14.375" style="2" customWidth="1"/>
    <col min="14341" max="14342" width="12.5" style="2" customWidth="1"/>
    <col min="14343" max="14343" width="11.625" style="2" customWidth="1"/>
    <col min="14344" max="14344" width="10.5" style="2" customWidth="1"/>
    <col min="14345" max="14345" width="10.625" style="2" customWidth="1"/>
    <col min="14346" max="14346" width="19.625" style="2" customWidth="1"/>
    <col min="14347" max="14348" width="12.5" style="2" customWidth="1"/>
    <col min="14349" max="14349" width="10.75" style="2" customWidth="1"/>
    <col min="14350" max="14350" width="15.75" style="2" customWidth="1"/>
    <col min="14351" max="14592" width="9" style="2"/>
    <col min="14593" max="14593" width="0.625" style="2" customWidth="1"/>
    <col min="14594" max="14595" width="10.25" style="2" customWidth="1"/>
    <col min="14596" max="14596" width="14.375" style="2" customWidth="1"/>
    <col min="14597" max="14598" width="12.5" style="2" customWidth="1"/>
    <col min="14599" max="14599" width="11.625" style="2" customWidth="1"/>
    <col min="14600" max="14600" width="10.5" style="2" customWidth="1"/>
    <col min="14601" max="14601" width="10.625" style="2" customWidth="1"/>
    <col min="14602" max="14602" width="19.625" style="2" customWidth="1"/>
    <col min="14603" max="14604" width="12.5" style="2" customWidth="1"/>
    <col min="14605" max="14605" width="10.75" style="2" customWidth="1"/>
    <col min="14606" max="14606" width="15.75" style="2" customWidth="1"/>
    <col min="14607" max="14848" width="9" style="2"/>
    <col min="14849" max="14849" width="0.625" style="2" customWidth="1"/>
    <col min="14850" max="14851" width="10.25" style="2" customWidth="1"/>
    <col min="14852" max="14852" width="14.375" style="2" customWidth="1"/>
    <col min="14853" max="14854" width="12.5" style="2" customWidth="1"/>
    <col min="14855" max="14855" width="11.625" style="2" customWidth="1"/>
    <col min="14856" max="14856" width="10.5" style="2" customWidth="1"/>
    <col min="14857" max="14857" width="10.625" style="2" customWidth="1"/>
    <col min="14858" max="14858" width="19.625" style="2" customWidth="1"/>
    <col min="14859" max="14860" width="12.5" style="2" customWidth="1"/>
    <col min="14861" max="14861" width="10.75" style="2" customWidth="1"/>
    <col min="14862" max="14862" width="15.75" style="2" customWidth="1"/>
    <col min="14863" max="15104" width="9" style="2"/>
    <col min="15105" max="15105" width="0.625" style="2" customWidth="1"/>
    <col min="15106" max="15107" width="10.25" style="2" customWidth="1"/>
    <col min="15108" max="15108" width="14.375" style="2" customWidth="1"/>
    <col min="15109" max="15110" width="12.5" style="2" customWidth="1"/>
    <col min="15111" max="15111" width="11.625" style="2" customWidth="1"/>
    <col min="15112" max="15112" width="10.5" style="2" customWidth="1"/>
    <col min="15113" max="15113" width="10.625" style="2" customWidth="1"/>
    <col min="15114" max="15114" width="19.625" style="2" customWidth="1"/>
    <col min="15115" max="15116" width="12.5" style="2" customWidth="1"/>
    <col min="15117" max="15117" width="10.75" style="2" customWidth="1"/>
    <col min="15118" max="15118" width="15.75" style="2" customWidth="1"/>
    <col min="15119" max="15360" width="9" style="2"/>
    <col min="15361" max="15361" width="0.625" style="2" customWidth="1"/>
    <col min="15362" max="15363" width="10.25" style="2" customWidth="1"/>
    <col min="15364" max="15364" width="14.375" style="2" customWidth="1"/>
    <col min="15365" max="15366" width="12.5" style="2" customWidth="1"/>
    <col min="15367" max="15367" width="11.625" style="2" customWidth="1"/>
    <col min="15368" max="15368" width="10.5" style="2" customWidth="1"/>
    <col min="15369" max="15369" width="10.625" style="2" customWidth="1"/>
    <col min="15370" max="15370" width="19.625" style="2" customWidth="1"/>
    <col min="15371" max="15372" width="12.5" style="2" customWidth="1"/>
    <col min="15373" max="15373" width="10.75" style="2" customWidth="1"/>
    <col min="15374" max="15374" width="15.75" style="2" customWidth="1"/>
    <col min="15375" max="15616" width="9" style="2"/>
    <col min="15617" max="15617" width="0.625" style="2" customWidth="1"/>
    <col min="15618" max="15619" width="10.25" style="2" customWidth="1"/>
    <col min="15620" max="15620" width="14.375" style="2" customWidth="1"/>
    <col min="15621" max="15622" width="12.5" style="2" customWidth="1"/>
    <col min="15623" max="15623" width="11.625" style="2" customWidth="1"/>
    <col min="15624" max="15624" width="10.5" style="2" customWidth="1"/>
    <col min="15625" max="15625" width="10.625" style="2" customWidth="1"/>
    <col min="15626" max="15626" width="19.625" style="2" customWidth="1"/>
    <col min="15627" max="15628" width="12.5" style="2" customWidth="1"/>
    <col min="15629" max="15629" width="10.75" style="2" customWidth="1"/>
    <col min="15630" max="15630" width="15.75" style="2" customWidth="1"/>
    <col min="15631" max="15872" width="9" style="2"/>
    <col min="15873" max="15873" width="0.625" style="2" customWidth="1"/>
    <col min="15874" max="15875" width="10.25" style="2" customWidth="1"/>
    <col min="15876" max="15876" width="14.375" style="2" customWidth="1"/>
    <col min="15877" max="15878" width="12.5" style="2" customWidth="1"/>
    <col min="15879" max="15879" width="11.625" style="2" customWidth="1"/>
    <col min="15880" max="15880" width="10.5" style="2" customWidth="1"/>
    <col min="15881" max="15881" width="10.625" style="2" customWidth="1"/>
    <col min="15882" max="15882" width="19.625" style="2" customWidth="1"/>
    <col min="15883" max="15884" width="12.5" style="2" customWidth="1"/>
    <col min="15885" max="15885" width="10.75" style="2" customWidth="1"/>
    <col min="15886" max="15886" width="15.75" style="2" customWidth="1"/>
    <col min="15887" max="16128" width="9" style="2"/>
    <col min="16129" max="16129" width="0.625" style="2" customWidth="1"/>
    <col min="16130" max="16131" width="10.25" style="2" customWidth="1"/>
    <col min="16132" max="16132" width="14.375" style="2" customWidth="1"/>
    <col min="16133" max="16134" width="12.5" style="2" customWidth="1"/>
    <col min="16135" max="16135" width="11.625" style="2" customWidth="1"/>
    <col min="16136" max="16136" width="10.5" style="2" customWidth="1"/>
    <col min="16137" max="16137" width="10.625" style="2" customWidth="1"/>
    <col min="16138" max="16138" width="19.625" style="2" customWidth="1"/>
    <col min="16139" max="16140" width="12.5" style="2" customWidth="1"/>
    <col min="16141" max="16141" width="10.75" style="2" customWidth="1"/>
    <col min="16142" max="16142" width="15.75" style="2" customWidth="1"/>
    <col min="16143" max="16384" width="9" style="2"/>
  </cols>
  <sheetData>
    <row r="2" spans="2:13" ht="30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7.45" customHeight="1" thickBot="1">
      <c r="B3" s="3" t="s">
        <v>1</v>
      </c>
      <c r="C3" s="3"/>
      <c r="D3" s="3"/>
      <c r="E3" s="4"/>
      <c r="F3" s="4"/>
      <c r="G3" s="4"/>
      <c r="H3" s="3"/>
      <c r="I3" s="3"/>
      <c r="J3" s="3"/>
      <c r="K3" s="5"/>
      <c r="L3" s="4"/>
      <c r="M3" s="6" t="s">
        <v>2</v>
      </c>
    </row>
    <row r="4" spans="2:13" ht="24" customHeight="1">
      <c r="B4" s="7" t="s">
        <v>3</v>
      </c>
      <c r="C4" s="8"/>
      <c r="D4" s="8"/>
      <c r="E4" s="9" t="s">
        <v>4</v>
      </c>
      <c r="F4" s="9" t="s">
        <v>5</v>
      </c>
      <c r="G4" s="10" t="s">
        <v>6</v>
      </c>
      <c r="H4" s="7" t="s">
        <v>3</v>
      </c>
      <c r="I4" s="8"/>
      <c r="J4" s="8"/>
      <c r="K4" s="9" t="s">
        <v>4</v>
      </c>
      <c r="L4" s="9" t="s">
        <v>5</v>
      </c>
      <c r="M4" s="10" t="s">
        <v>6</v>
      </c>
    </row>
    <row r="5" spans="2:13" ht="24" customHeight="1">
      <c r="B5" s="11" t="s">
        <v>7</v>
      </c>
      <c r="C5" s="12" t="s">
        <v>8</v>
      </c>
      <c r="D5" s="12" t="s">
        <v>9</v>
      </c>
      <c r="E5" s="13"/>
      <c r="F5" s="13"/>
      <c r="G5" s="14"/>
      <c r="H5" s="11" t="s">
        <v>7</v>
      </c>
      <c r="I5" s="12" t="s">
        <v>8</v>
      </c>
      <c r="J5" s="12" t="s">
        <v>9</v>
      </c>
      <c r="K5" s="13"/>
      <c r="L5" s="13"/>
      <c r="M5" s="14"/>
    </row>
    <row r="6" spans="2:13" ht="24" customHeight="1">
      <c r="B6" s="15" t="s">
        <v>10</v>
      </c>
      <c r="C6" s="16"/>
      <c r="D6" s="17"/>
      <c r="E6" s="18">
        <f>SUM(E7,E11,E14,E17)</f>
        <v>293131</v>
      </c>
      <c r="F6" s="18">
        <f>SUM(,F7,F11,F14,F17)</f>
        <v>264048</v>
      </c>
      <c r="G6" s="19">
        <f t="shared" ref="G6:G19" si="0">E6-F6</f>
        <v>29083</v>
      </c>
      <c r="H6" s="20" t="s">
        <v>11</v>
      </c>
      <c r="I6" s="21"/>
      <c r="J6" s="21"/>
      <c r="K6" s="22">
        <f>SUM(K7,K25,K29,K38)</f>
        <v>293131.30700000003</v>
      </c>
      <c r="L6" s="22">
        <f>SUM(L7,L25,L29,L38)</f>
        <v>264048</v>
      </c>
      <c r="M6" s="23">
        <f>M7+M25+M29+M38</f>
        <v>29083.30699999999</v>
      </c>
    </row>
    <row r="7" spans="2:13" ht="17.45" customHeight="1">
      <c r="B7" s="24" t="s">
        <v>12</v>
      </c>
      <c r="C7" s="25" t="s">
        <v>13</v>
      </c>
      <c r="D7" s="26"/>
      <c r="E7" s="27">
        <f>SUM(E8)</f>
        <v>291800</v>
      </c>
      <c r="F7" s="27">
        <f>SUM(F8)</f>
        <v>232550</v>
      </c>
      <c r="G7" s="28">
        <f t="shared" si="0"/>
        <v>59250</v>
      </c>
      <c r="H7" s="24" t="s">
        <v>14</v>
      </c>
      <c r="I7" s="29"/>
      <c r="J7" s="30" t="s">
        <v>13</v>
      </c>
      <c r="K7" s="31">
        <f>SUM(K8,K18,K14)</f>
        <v>233090.38</v>
      </c>
      <c r="L7" s="32">
        <f>SUM(L8,L18,L14)</f>
        <v>224013</v>
      </c>
      <c r="M7" s="33">
        <f>M8+M14+M18</f>
        <v>9077.3799999999883</v>
      </c>
    </row>
    <row r="8" spans="2:13" ht="17.45" customHeight="1">
      <c r="B8" s="34"/>
      <c r="C8" s="35" t="s">
        <v>12</v>
      </c>
      <c r="D8" s="36" t="s">
        <v>15</v>
      </c>
      <c r="E8" s="37">
        <f>SUM(E9:E10)</f>
        <v>291800</v>
      </c>
      <c r="F8" s="37">
        <f>SUM(F9:F10)</f>
        <v>232550</v>
      </c>
      <c r="G8" s="38">
        <f t="shared" si="0"/>
        <v>59250</v>
      </c>
      <c r="H8" s="39"/>
      <c r="I8" s="40" t="s">
        <v>16</v>
      </c>
      <c r="J8" s="41" t="s">
        <v>15</v>
      </c>
      <c r="K8" s="42">
        <f>SUM(K9:K13)</f>
        <v>206832.38</v>
      </c>
      <c r="L8" s="43">
        <f>SUM(L9:L13)</f>
        <v>202391</v>
      </c>
      <c r="M8" s="44">
        <f>M9+M11+M12+M13</f>
        <v>4441.3799999999883</v>
      </c>
    </row>
    <row r="9" spans="2:13" ht="17.45" customHeight="1">
      <c r="B9" s="34"/>
      <c r="C9" s="35"/>
      <c r="D9" s="45" t="s">
        <v>17</v>
      </c>
      <c r="E9" s="46">
        <f>[1]세입!E14</f>
        <v>291800</v>
      </c>
      <c r="F9" s="46">
        <f>[1]세입!F14</f>
        <v>190450</v>
      </c>
      <c r="G9" s="47">
        <f t="shared" si="0"/>
        <v>101350</v>
      </c>
      <c r="H9" s="39"/>
      <c r="I9" s="48"/>
      <c r="J9" s="49" t="s">
        <v>18</v>
      </c>
      <c r="K9" s="50">
        <f>[1]세출!D9</f>
        <v>149851.29999999999</v>
      </c>
      <c r="L9" s="51">
        <f>[1]세출!E9</f>
        <v>131378</v>
      </c>
      <c r="M9" s="52">
        <f>K9-L9</f>
        <v>18473.299999999988</v>
      </c>
    </row>
    <row r="10" spans="2:13" ht="17.45" customHeight="1">
      <c r="B10" s="34"/>
      <c r="C10" s="53"/>
      <c r="D10" s="54" t="s">
        <v>19</v>
      </c>
      <c r="E10" s="55">
        <f>[1]세입!E16</f>
        <v>0</v>
      </c>
      <c r="F10" s="55">
        <f>[1]세입!F16</f>
        <v>42100</v>
      </c>
      <c r="G10" s="56">
        <f t="shared" si="0"/>
        <v>-42100</v>
      </c>
      <c r="H10" s="39"/>
      <c r="I10" s="48"/>
      <c r="J10" s="57"/>
      <c r="K10" s="58"/>
      <c r="L10" s="59"/>
      <c r="M10" s="60"/>
    </row>
    <row r="11" spans="2:13" ht="17.45" customHeight="1">
      <c r="B11" s="24" t="s">
        <v>20</v>
      </c>
      <c r="C11" s="25" t="s">
        <v>13</v>
      </c>
      <c r="D11" s="26"/>
      <c r="E11" s="27">
        <f>SUM(E12)</f>
        <v>0</v>
      </c>
      <c r="F11" s="27">
        <f>SUM(F12)</f>
        <v>28568</v>
      </c>
      <c r="G11" s="28">
        <f t="shared" si="0"/>
        <v>-28568</v>
      </c>
      <c r="H11" s="39"/>
      <c r="I11" s="48"/>
      <c r="J11" s="45" t="s">
        <v>21</v>
      </c>
      <c r="K11" s="61">
        <f>[1]세출!D20</f>
        <v>26835</v>
      </c>
      <c r="L11" s="46">
        <f>[1]세출!E20</f>
        <v>43242</v>
      </c>
      <c r="M11" s="62">
        <f>K11-L11</f>
        <v>-16407</v>
      </c>
    </row>
    <row r="12" spans="2:13" ht="17.45" customHeight="1">
      <c r="B12" s="34"/>
      <c r="C12" s="35" t="s">
        <v>22</v>
      </c>
      <c r="D12" s="36" t="s">
        <v>23</v>
      </c>
      <c r="E12" s="37">
        <f>SUM(E13:E13)</f>
        <v>0</v>
      </c>
      <c r="F12" s="37">
        <f>SUM(F13:F13)</f>
        <v>28568</v>
      </c>
      <c r="G12" s="38">
        <f t="shared" si="0"/>
        <v>-28568</v>
      </c>
      <c r="H12" s="39"/>
      <c r="I12" s="48"/>
      <c r="J12" s="63" t="s">
        <v>24</v>
      </c>
      <c r="K12" s="64">
        <f>[1]세출!D42</f>
        <v>14017.89</v>
      </c>
      <c r="L12" s="46">
        <f>[1]세출!E42</f>
        <v>13899</v>
      </c>
      <c r="M12" s="62">
        <f>K12-L12</f>
        <v>118.88999999999942</v>
      </c>
    </row>
    <row r="13" spans="2:13" ht="17.45" customHeight="1">
      <c r="B13" s="34"/>
      <c r="C13" s="65"/>
      <c r="D13" s="63" t="s">
        <v>25</v>
      </c>
      <c r="E13" s="66">
        <f>[1]세입!E19</f>
        <v>0</v>
      </c>
      <c r="F13" s="66">
        <f>[1]세입!F19</f>
        <v>28568</v>
      </c>
      <c r="G13" s="47">
        <f t="shared" si="0"/>
        <v>-28568</v>
      </c>
      <c r="H13" s="39"/>
      <c r="I13" s="48"/>
      <c r="J13" s="63" t="s">
        <v>26</v>
      </c>
      <c r="K13" s="64">
        <f>[1]세출!D44</f>
        <v>16128.19</v>
      </c>
      <c r="L13" s="46">
        <f>[1]세출!E44</f>
        <v>13872</v>
      </c>
      <c r="M13" s="62">
        <f>K13-L13</f>
        <v>2256.1900000000005</v>
      </c>
    </row>
    <row r="14" spans="2:13" ht="17.45" customHeight="1">
      <c r="B14" s="24" t="s">
        <v>27</v>
      </c>
      <c r="C14" s="25" t="s">
        <v>13</v>
      </c>
      <c r="D14" s="26"/>
      <c r="E14" s="27">
        <f>SUM(E15)</f>
        <v>1021</v>
      </c>
      <c r="F14" s="27">
        <f>SUM(F15)</f>
        <v>2626</v>
      </c>
      <c r="G14" s="67">
        <f t="shared" si="0"/>
        <v>-1605</v>
      </c>
      <c r="H14" s="39"/>
      <c r="I14" s="40" t="s">
        <v>28</v>
      </c>
      <c r="J14" s="41" t="s">
        <v>15</v>
      </c>
      <c r="K14" s="42">
        <f>SUM(K15:K17)</f>
        <v>5460</v>
      </c>
      <c r="L14" s="43">
        <f>SUM(L15:L17)</f>
        <v>4053</v>
      </c>
      <c r="M14" s="44">
        <f>M15+M16+M17</f>
        <v>1407</v>
      </c>
    </row>
    <row r="15" spans="2:13" ht="17.45" customHeight="1">
      <c r="B15" s="34"/>
      <c r="C15" s="35" t="s">
        <v>27</v>
      </c>
      <c r="D15" s="36" t="s">
        <v>15</v>
      </c>
      <c r="E15" s="37">
        <f>E16</f>
        <v>1021</v>
      </c>
      <c r="F15" s="37">
        <f>F16</f>
        <v>2626</v>
      </c>
      <c r="G15" s="68">
        <f t="shared" si="0"/>
        <v>-1605</v>
      </c>
      <c r="H15" s="39"/>
      <c r="I15" s="69"/>
      <c r="J15" s="45" t="s">
        <v>29</v>
      </c>
      <c r="K15" s="61">
        <f>[1]세출!D51</f>
        <v>0</v>
      </c>
      <c r="L15" s="70">
        <f>[1]세출!E51</f>
        <v>0</v>
      </c>
      <c r="M15" s="62">
        <f>[1]세출!F51</f>
        <v>0</v>
      </c>
    </row>
    <row r="16" spans="2:13" ht="17.45" customHeight="1">
      <c r="B16" s="71"/>
      <c r="C16" s="65"/>
      <c r="D16" s="63" t="s">
        <v>30</v>
      </c>
      <c r="E16" s="66">
        <f>[1]세입!E23</f>
        <v>1021</v>
      </c>
      <c r="F16" s="66">
        <f>[1]세입!F23</f>
        <v>2626</v>
      </c>
      <c r="G16" s="72">
        <f t="shared" si="0"/>
        <v>-1605</v>
      </c>
      <c r="H16" s="39"/>
      <c r="I16" s="48"/>
      <c r="J16" s="45" t="s">
        <v>31</v>
      </c>
      <c r="K16" s="61">
        <f>[1]세출!D52</f>
        <v>1500</v>
      </c>
      <c r="L16" s="61">
        <f>[1]세출!E52</f>
        <v>2737</v>
      </c>
      <c r="M16" s="62">
        <f>[1]세출!F52</f>
        <v>-1237</v>
      </c>
    </row>
    <row r="17" spans="2:13" ht="17.45" customHeight="1">
      <c r="B17" s="34" t="s">
        <v>32</v>
      </c>
      <c r="C17" s="73" t="s">
        <v>13</v>
      </c>
      <c r="D17" s="74"/>
      <c r="E17" s="27">
        <f>SUM(E18)</f>
        <v>310</v>
      </c>
      <c r="F17" s="27">
        <f>SUM(F18)</f>
        <v>304</v>
      </c>
      <c r="G17" s="28">
        <f t="shared" si="0"/>
        <v>6</v>
      </c>
      <c r="H17" s="39"/>
      <c r="I17" s="48"/>
      <c r="J17" s="54" t="s">
        <v>33</v>
      </c>
      <c r="K17" s="75">
        <f>[1]세출!D54</f>
        <v>3960</v>
      </c>
      <c r="L17" s="76">
        <f>[1]세출!E54</f>
        <v>1316</v>
      </c>
      <c r="M17" s="62">
        <f>K17-L17</f>
        <v>2644</v>
      </c>
    </row>
    <row r="18" spans="2:13" ht="17.45" customHeight="1">
      <c r="B18" s="34"/>
      <c r="C18" s="35" t="s">
        <v>32</v>
      </c>
      <c r="D18" s="36" t="s">
        <v>15</v>
      </c>
      <c r="E18" s="37">
        <f>SUM(E19:E19)</f>
        <v>310</v>
      </c>
      <c r="F18" s="37">
        <f>SUM(F19:F19)</f>
        <v>304</v>
      </c>
      <c r="G18" s="38">
        <f t="shared" si="0"/>
        <v>6</v>
      </c>
      <c r="H18" s="39"/>
      <c r="I18" s="40" t="s">
        <v>34</v>
      </c>
      <c r="J18" s="41" t="s">
        <v>15</v>
      </c>
      <c r="K18" s="42">
        <f>SUM(K19:K24)</f>
        <v>20798</v>
      </c>
      <c r="L18" s="43">
        <f>SUM(L19:L24)</f>
        <v>17569</v>
      </c>
      <c r="M18" s="44">
        <f>M19+M20+M22+M21+M23+M24</f>
        <v>3229</v>
      </c>
    </row>
    <row r="19" spans="2:13" ht="17.45" customHeight="1" thickBot="1">
      <c r="B19" s="77"/>
      <c r="C19" s="78"/>
      <c r="D19" s="79" t="s">
        <v>32</v>
      </c>
      <c r="E19" s="80">
        <f>[1]세입!E27</f>
        <v>310</v>
      </c>
      <c r="F19" s="80">
        <f>[1]세입!F27</f>
        <v>304</v>
      </c>
      <c r="G19" s="81">
        <f t="shared" si="0"/>
        <v>6</v>
      </c>
      <c r="H19" s="39"/>
      <c r="I19" s="48"/>
      <c r="J19" s="45" t="s">
        <v>35</v>
      </c>
      <c r="K19" s="61">
        <f>[1]세출!D59</f>
        <v>2560</v>
      </c>
      <c r="L19" s="46">
        <f>[1]세출!E59</f>
        <v>5001</v>
      </c>
      <c r="M19" s="62">
        <f t="shared" ref="M19:M24" si="1">K19-L19</f>
        <v>-2441</v>
      </c>
    </row>
    <row r="20" spans="2:13" ht="17.45" customHeight="1">
      <c r="H20" s="39"/>
      <c r="I20" s="48"/>
      <c r="J20" s="45" t="s">
        <v>36</v>
      </c>
      <c r="K20" s="61">
        <f>[1]세출!D62</f>
        <v>4518</v>
      </c>
      <c r="L20" s="46">
        <f>[1]세출!E62</f>
        <v>6553</v>
      </c>
      <c r="M20" s="83">
        <f t="shared" si="1"/>
        <v>-2035</v>
      </c>
    </row>
    <row r="21" spans="2:13" ht="17.45" customHeight="1">
      <c r="H21" s="39"/>
      <c r="I21" s="48"/>
      <c r="J21" s="45" t="s">
        <v>37</v>
      </c>
      <c r="K21" s="61">
        <f>[1]세출!D64</f>
        <v>8000</v>
      </c>
      <c r="L21" s="46">
        <f>[1]세출!E64</f>
        <v>4547</v>
      </c>
      <c r="M21" s="83">
        <f t="shared" si="1"/>
        <v>3453</v>
      </c>
    </row>
    <row r="22" spans="2:13" ht="17.45" customHeight="1">
      <c r="H22" s="39"/>
      <c r="I22" s="48"/>
      <c r="J22" s="45" t="s">
        <v>38</v>
      </c>
      <c r="K22" s="61">
        <f>[1]세출!D66</f>
        <v>1720</v>
      </c>
      <c r="L22" s="46">
        <f>[1]세출!E66</f>
        <v>1146</v>
      </c>
      <c r="M22" s="83">
        <f t="shared" si="1"/>
        <v>574</v>
      </c>
    </row>
    <row r="23" spans="2:13" ht="17.45" customHeight="1">
      <c r="B23" s="84"/>
      <c r="C23" s="84"/>
      <c r="D23" s="84"/>
      <c r="E23" s="85"/>
      <c r="F23" s="85"/>
      <c r="G23" s="85"/>
      <c r="H23" s="39"/>
      <c r="I23" s="48"/>
      <c r="J23" s="45" t="s">
        <v>39</v>
      </c>
      <c r="K23" s="61">
        <f>[1]세출!D69</f>
        <v>3000</v>
      </c>
      <c r="L23" s="46">
        <f>[1]세출!E69</f>
        <v>136</v>
      </c>
      <c r="M23" s="83">
        <f t="shared" si="1"/>
        <v>2864</v>
      </c>
    </row>
    <row r="24" spans="2:13" ht="17.45" customHeight="1">
      <c r="B24" s="84"/>
      <c r="C24" s="84"/>
      <c r="D24" s="84"/>
      <c r="E24" s="85"/>
      <c r="F24" s="85"/>
      <c r="G24" s="85"/>
      <c r="H24" s="39"/>
      <c r="I24" s="48"/>
      <c r="J24" s="54" t="s">
        <v>40</v>
      </c>
      <c r="K24" s="75">
        <f>[1]세출!D72</f>
        <v>1000</v>
      </c>
      <c r="L24" s="76">
        <f>[1]세출!E72</f>
        <v>186</v>
      </c>
      <c r="M24" s="83">
        <f t="shared" si="1"/>
        <v>814</v>
      </c>
    </row>
    <row r="25" spans="2:13" ht="17.45" customHeight="1">
      <c r="B25" s="84"/>
      <c r="C25" s="84"/>
      <c r="D25" s="84"/>
      <c r="E25" s="85"/>
      <c r="F25" s="85"/>
      <c r="G25" s="85"/>
      <c r="H25" s="86" t="s">
        <v>41</v>
      </c>
      <c r="I25" s="29"/>
      <c r="J25" s="30" t="s">
        <v>42</v>
      </c>
      <c r="K25" s="31">
        <f>SUM(K26)</f>
        <v>9000</v>
      </c>
      <c r="L25" s="32">
        <f>SUM(L26)</f>
        <v>1549</v>
      </c>
      <c r="M25" s="87">
        <f>M26</f>
        <v>7451</v>
      </c>
    </row>
    <row r="26" spans="2:13" ht="17.45" customHeight="1">
      <c r="B26" s="84"/>
      <c r="C26" s="84"/>
      <c r="D26" s="84"/>
      <c r="E26" s="85"/>
      <c r="F26" s="85"/>
      <c r="G26" s="85"/>
      <c r="H26" s="88"/>
      <c r="I26" s="89" t="s">
        <v>43</v>
      </c>
      <c r="J26" s="41" t="s">
        <v>44</v>
      </c>
      <c r="K26" s="42">
        <f>[1]세출!D75</f>
        <v>9000</v>
      </c>
      <c r="L26" s="43">
        <f>[1]세출!E75</f>
        <v>1549</v>
      </c>
      <c r="M26" s="90">
        <f>M27+M28</f>
        <v>7451</v>
      </c>
    </row>
    <row r="27" spans="2:13" ht="17.45" customHeight="1">
      <c r="B27" s="84"/>
      <c r="C27" s="84"/>
      <c r="D27" s="84"/>
      <c r="E27" s="85"/>
      <c r="F27" s="85"/>
      <c r="G27" s="85"/>
      <c r="H27" s="88"/>
      <c r="I27" s="91"/>
      <c r="J27" s="45" t="s">
        <v>43</v>
      </c>
      <c r="K27" s="61">
        <f>[1]세출!D76</f>
        <v>5000</v>
      </c>
      <c r="L27" s="70">
        <f>[1]세출!E76</f>
        <v>796</v>
      </c>
      <c r="M27" s="92">
        <f>K27-L27</f>
        <v>4204</v>
      </c>
    </row>
    <row r="28" spans="2:13" ht="17.45" customHeight="1">
      <c r="B28" s="84"/>
      <c r="C28" s="84"/>
      <c r="D28" s="84"/>
      <c r="E28" s="85"/>
      <c r="F28" s="85"/>
      <c r="G28" s="85"/>
      <c r="H28" s="88"/>
      <c r="I28" s="93"/>
      <c r="J28" s="45" t="s">
        <v>45</v>
      </c>
      <c r="K28" s="61">
        <f>[1]세출!D78</f>
        <v>4000</v>
      </c>
      <c r="L28" s="70">
        <f>[1]세출!E78</f>
        <v>753</v>
      </c>
      <c r="M28" s="92">
        <f>K28-L28</f>
        <v>3247</v>
      </c>
    </row>
    <row r="29" spans="2:13" ht="16.5" customHeight="1">
      <c r="B29" s="84"/>
      <c r="C29" s="84"/>
      <c r="D29" s="84"/>
      <c r="E29" s="85"/>
      <c r="F29" s="85"/>
      <c r="G29" s="85"/>
      <c r="H29" s="86" t="s">
        <v>46</v>
      </c>
      <c r="I29" s="29"/>
      <c r="J29" s="30" t="s">
        <v>47</v>
      </c>
      <c r="K29" s="31">
        <f>[1]세출!D80</f>
        <v>51030.926999999996</v>
      </c>
      <c r="L29" s="31">
        <f>[1]세출!E80</f>
        <v>37908</v>
      </c>
      <c r="M29" s="87">
        <f>M30+M32+M34+M36</f>
        <v>13122.927</v>
      </c>
    </row>
    <row r="30" spans="2:13" ht="17.45" customHeight="1">
      <c r="B30" s="84"/>
      <c r="C30" s="84"/>
      <c r="D30" s="84"/>
      <c r="E30" s="85"/>
      <c r="F30" s="85"/>
      <c r="G30" s="85"/>
      <c r="H30" s="88"/>
      <c r="I30" s="89" t="s">
        <v>46</v>
      </c>
      <c r="J30" s="41" t="s">
        <v>48</v>
      </c>
      <c r="K30" s="42">
        <f>K31</f>
        <v>21460</v>
      </c>
      <c r="L30" s="43">
        <f>L31</f>
        <v>18494</v>
      </c>
      <c r="M30" s="90">
        <f>M31</f>
        <v>2966</v>
      </c>
    </row>
    <row r="31" spans="2:13" ht="17.45" customHeight="1">
      <c r="B31" s="84"/>
      <c r="C31" s="84"/>
      <c r="D31" s="84"/>
      <c r="E31" s="85"/>
      <c r="F31" s="85"/>
      <c r="G31" s="85"/>
      <c r="H31" s="88"/>
      <c r="I31" s="94"/>
      <c r="J31" s="95" t="s">
        <v>49</v>
      </c>
      <c r="K31" s="96">
        <f>[1]세출!D82</f>
        <v>21460</v>
      </c>
      <c r="L31" s="97">
        <f>[1]세출!E82</f>
        <v>18494</v>
      </c>
      <c r="M31" s="98">
        <f>K31-L31</f>
        <v>2966</v>
      </c>
    </row>
    <row r="32" spans="2:13" ht="17.45" customHeight="1">
      <c r="B32" s="84"/>
      <c r="C32" s="84"/>
      <c r="D32" s="84"/>
      <c r="E32" s="85"/>
      <c r="F32" s="85"/>
      <c r="G32" s="85"/>
      <c r="H32" s="88"/>
      <c r="I32" s="94"/>
      <c r="J32" s="41" t="s">
        <v>44</v>
      </c>
      <c r="K32" s="42">
        <f>K33</f>
        <v>3000</v>
      </c>
      <c r="L32" s="43">
        <f>L33</f>
        <v>900</v>
      </c>
      <c r="M32" s="90">
        <f>M33</f>
        <v>2100</v>
      </c>
    </row>
    <row r="33" spans="2:14" ht="17.45" customHeight="1">
      <c r="B33" s="84"/>
      <c r="C33" s="84"/>
      <c r="D33" s="84"/>
      <c r="E33" s="85"/>
      <c r="F33" s="85"/>
      <c r="G33" s="85"/>
      <c r="H33" s="88"/>
      <c r="I33" s="94"/>
      <c r="J33" s="95" t="s">
        <v>50</v>
      </c>
      <c r="K33" s="96">
        <f>[1]세출!D95</f>
        <v>3000</v>
      </c>
      <c r="L33" s="97">
        <f>[1]세출!E95</f>
        <v>900</v>
      </c>
      <c r="M33" s="98">
        <f>K33-L33</f>
        <v>2100</v>
      </c>
    </row>
    <row r="34" spans="2:14" ht="17.45" customHeight="1">
      <c r="B34" s="84"/>
      <c r="C34" s="84"/>
      <c r="D34" s="84"/>
      <c r="E34" s="85"/>
      <c r="F34" s="85"/>
      <c r="G34" s="85"/>
      <c r="H34" s="88"/>
      <c r="I34" s="94"/>
      <c r="J34" s="41" t="s">
        <v>44</v>
      </c>
      <c r="K34" s="42">
        <f>K35</f>
        <v>7800</v>
      </c>
      <c r="L34" s="43">
        <f>L35</f>
        <v>7426</v>
      </c>
      <c r="M34" s="90">
        <f>M35</f>
        <v>374</v>
      </c>
    </row>
    <row r="35" spans="2:14" ht="17.45" customHeight="1">
      <c r="B35" s="84"/>
      <c r="C35" s="84"/>
      <c r="D35" s="84"/>
      <c r="E35" s="85"/>
      <c r="F35" s="85"/>
      <c r="G35" s="85"/>
      <c r="H35" s="88"/>
      <c r="I35" s="94"/>
      <c r="J35" s="95" t="s">
        <v>51</v>
      </c>
      <c r="K35" s="96">
        <f>[1]세출!D98</f>
        <v>7800</v>
      </c>
      <c r="L35" s="97">
        <f>[1]세출!E98</f>
        <v>7426</v>
      </c>
      <c r="M35" s="98">
        <f>K35-L35</f>
        <v>374</v>
      </c>
    </row>
    <row r="36" spans="2:14" ht="17.45" customHeight="1">
      <c r="B36" s="84"/>
      <c r="C36" s="84"/>
      <c r="D36" s="84"/>
      <c r="E36" s="85"/>
      <c r="F36" s="85"/>
      <c r="G36" s="85"/>
      <c r="H36" s="88"/>
      <c r="I36" s="94"/>
      <c r="J36" s="41" t="s">
        <v>44</v>
      </c>
      <c r="K36" s="42">
        <f>K37</f>
        <v>18770.927</v>
      </c>
      <c r="L36" s="43">
        <f>L37</f>
        <v>11088</v>
      </c>
      <c r="M36" s="90">
        <f>M37</f>
        <v>7682.9269999999997</v>
      </c>
    </row>
    <row r="37" spans="2:14" ht="17.45" customHeight="1">
      <c r="B37" s="84"/>
      <c r="C37" s="84"/>
      <c r="D37" s="84"/>
      <c r="E37" s="85"/>
      <c r="F37" s="85"/>
      <c r="G37" s="85"/>
      <c r="H37" s="88"/>
      <c r="I37" s="94"/>
      <c r="J37" s="95" t="s">
        <v>52</v>
      </c>
      <c r="K37" s="96">
        <f>[1]세출!D101</f>
        <v>18770.927</v>
      </c>
      <c r="L37" s="97">
        <f>[1]세출!E101</f>
        <v>11088</v>
      </c>
      <c r="M37" s="98">
        <f>K37-L37</f>
        <v>7682.9269999999997</v>
      </c>
      <c r="N37" s="99"/>
    </row>
    <row r="38" spans="2:14" ht="17.45" customHeight="1">
      <c r="B38" s="84"/>
      <c r="C38" s="84"/>
      <c r="D38" s="84"/>
      <c r="E38" s="85"/>
      <c r="F38" s="85"/>
      <c r="G38" s="85"/>
      <c r="H38" s="86" t="s">
        <v>53</v>
      </c>
      <c r="I38" s="29"/>
      <c r="J38" s="30" t="s">
        <v>54</v>
      </c>
      <c r="K38" s="31">
        <f>SUM(K39)</f>
        <v>10</v>
      </c>
      <c r="L38" s="31">
        <f>SUM(L39)</f>
        <v>578</v>
      </c>
      <c r="M38" s="87">
        <f>M39</f>
        <v>-568</v>
      </c>
    </row>
    <row r="39" spans="2:14" ht="17.45" customHeight="1">
      <c r="B39" s="84"/>
      <c r="C39" s="84"/>
      <c r="D39" s="84"/>
      <c r="E39" s="85"/>
      <c r="F39" s="85"/>
      <c r="G39" s="85"/>
      <c r="H39" s="88"/>
      <c r="I39" s="89" t="s">
        <v>53</v>
      </c>
      <c r="J39" s="100" t="s">
        <v>44</v>
      </c>
      <c r="K39" s="42">
        <f>SUM(K40)</f>
        <v>10</v>
      </c>
      <c r="L39" s="101">
        <f>SUM(L40)</f>
        <v>578</v>
      </c>
      <c r="M39" s="90">
        <f>M40</f>
        <v>-568</v>
      </c>
    </row>
    <row r="40" spans="2:14" ht="17.45" customHeight="1" thickBot="1">
      <c r="B40" s="84"/>
      <c r="C40" s="84"/>
      <c r="D40" s="84"/>
      <c r="E40" s="85"/>
      <c r="F40" s="85"/>
      <c r="G40" s="85"/>
      <c r="H40" s="102"/>
      <c r="I40" s="103"/>
      <c r="J40" s="79" t="s">
        <v>55</v>
      </c>
      <c r="K40" s="104">
        <f>[1]세출!D117</f>
        <v>10</v>
      </c>
      <c r="L40" s="105">
        <f>[1]세출!E117</f>
        <v>578</v>
      </c>
      <c r="M40" s="106">
        <f>K40-L40</f>
        <v>-568</v>
      </c>
    </row>
    <row r="41" spans="2:14" ht="17.45" customHeight="1">
      <c r="B41" s="84"/>
      <c r="C41" s="84"/>
      <c r="D41" s="84"/>
      <c r="E41" s="85"/>
      <c r="F41" s="85"/>
      <c r="G41" s="85"/>
      <c r="H41" s="4"/>
    </row>
    <row r="42" spans="2:14" ht="17.45" customHeight="1">
      <c r="B42" s="84"/>
      <c r="C42" s="84"/>
      <c r="D42" s="84"/>
      <c r="E42" s="85"/>
      <c r="F42" s="85"/>
      <c r="G42" s="85"/>
      <c r="H42" s="108"/>
      <c r="I42" s="108"/>
      <c r="J42" s="84"/>
      <c r="K42" s="109"/>
      <c r="L42" s="85"/>
      <c r="M42" s="109"/>
    </row>
    <row r="43" spans="2:14" ht="17.45" customHeight="1">
      <c r="B43" s="4"/>
      <c r="C43" s="4"/>
      <c r="D43" s="4"/>
      <c r="E43" s="110"/>
      <c r="F43" s="110"/>
      <c r="G43" s="110"/>
      <c r="H43" s="108"/>
      <c r="I43" s="4"/>
      <c r="J43" s="4"/>
      <c r="K43" s="109"/>
      <c r="L43" s="110"/>
      <c r="M43" s="109"/>
    </row>
    <row r="44" spans="2:14" ht="17.45" customHeight="1">
      <c r="B44" s="4"/>
      <c r="C44" s="4"/>
      <c r="D44" s="4"/>
      <c r="E44" s="110"/>
      <c r="F44" s="110"/>
      <c r="G44" s="110"/>
      <c r="H44" s="4"/>
      <c r="I44" s="4"/>
      <c r="J44" s="4"/>
      <c r="K44" s="109"/>
      <c r="L44" s="110"/>
      <c r="M44" s="109"/>
    </row>
    <row r="45" spans="2:14" ht="17.45" customHeight="1">
      <c r="B45" s="4"/>
      <c r="C45" s="4"/>
      <c r="D45" s="4"/>
      <c r="E45" s="110"/>
      <c r="F45" s="110"/>
      <c r="G45" s="110"/>
      <c r="H45" s="4"/>
      <c r="I45" s="4"/>
      <c r="J45" s="4"/>
      <c r="K45" s="109"/>
      <c r="L45" s="110"/>
      <c r="M45" s="109"/>
    </row>
    <row r="46" spans="2:14" ht="17.45" customHeight="1">
      <c r="B46" s="4"/>
      <c r="C46" s="4"/>
      <c r="D46" s="4"/>
      <c r="E46" s="110"/>
      <c r="F46" s="110"/>
      <c r="G46" s="110"/>
      <c r="H46" s="4"/>
      <c r="I46" s="4"/>
      <c r="J46" s="4"/>
      <c r="K46" s="109"/>
      <c r="L46" s="110"/>
      <c r="M46" s="109"/>
    </row>
    <row r="47" spans="2:14" ht="17.45" customHeight="1">
      <c r="B47" s="4"/>
      <c r="C47" s="4"/>
      <c r="D47" s="4"/>
      <c r="E47" s="110"/>
      <c r="F47" s="110"/>
      <c r="G47" s="110"/>
      <c r="H47" s="4"/>
      <c r="I47" s="4"/>
      <c r="J47" s="4"/>
      <c r="K47" s="109"/>
      <c r="L47" s="110"/>
      <c r="M47" s="109"/>
    </row>
    <row r="48" spans="2:14" ht="17.45" customHeight="1">
      <c r="B48" s="4"/>
      <c r="C48" s="4"/>
      <c r="D48" s="4"/>
      <c r="E48" s="110"/>
      <c r="F48" s="110"/>
      <c r="G48" s="110"/>
      <c r="H48" s="4"/>
      <c r="I48" s="4"/>
      <c r="J48" s="4"/>
      <c r="K48" s="109"/>
      <c r="L48" s="110"/>
      <c r="M48" s="109"/>
    </row>
    <row r="49" spans="2:13" ht="17.45" customHeight="1">
      <c r="B49" s="4"/>
      <c r="C49" s="4"/>
      <c r="D49" s="4"/>
      <c r="E49" s="110"/>
      <c r="F49" s="110"/>
      <c r="G49" s="110"/>
      <c r="H49" s="4"/>
      <c r="I49" s="4"/>
      <c r="J49" s="4"/>
      <c r="K49" s="109"/>
      <c r="L49" s="110"/>
      <c r="M49" s="109"/>
    </row>
    <row r="50" spans="2:13" ht="17.45" customHeight="1">
      <c r="B50" s="4"/>
      <c r="C50" s="4"/>
      <c r="D50" s="4"/>
      <c r="E50" s="110"/>
      <c r="F50" s="110"/>
      <c r="G50" s="110"/>
      <c r="H50" s="4"/>
      <c r="I50" s="4"/>
      <c r="J50" s="4"/>
      <c r="K50" s="109"/>
      <c r="L50" s="110"/>
      <c r="M50" s="109"/>
    </row>
    <row r="51" spans="2:13" ht="17.45" customHeight="1">
      <c r="B51" s="4"/>
      <c r="C51" s="4"/>
      <c r="D51" s="4"/>
      <c r="E51" s="110"/>
      <c r="F51" s="110"/>
      <c r="G51" s="110"/>
      <c r="H51" s="4"/>
      <c r="I51" s="4"/>
      <c r="J51" s="4"/>
      <c r="K51" s="109"/>
      <c r="L51" s="110"/>
      <c r="M51" s="109"/>
    </row>
    <row r="52" spans="2:13" ht="17.45" customHeight="1">
      <c r="B52" s="4"/>
      <c r="C52" s="4"/>
      <c r="D52" s="4"/>
      <c r="E52" s="110"/>
      <c r="F52" s="110"/>
      <c r="G52" s="110"/>
      <c r="H52" s="4"/>
      <c r="I52" s="4"/>
      <c r="J52" s="4"/>
      <c r="K52" s="109"/>
      <c r="L52" s="110"/>
      <c r="M52" s="109"/>
    </row>
    <row r="53" spans="2:13" ht="17.45" customHeight="1">
      <c r="B53" s="4"/>
      <c r="C53" s="4"/>
      <c r="D53" s="4"/>
      <c r="E53" s="110"/>
      <c r="F53" s="110"/>
      <c r="G53" s="110"/>
      <c r="H53" s="4"/>
      <c r="I53" s="4"/>
      <c r="J53" s="4"/>
      <c r="K53" s="109"/>
      <c r="L53" s="110"/>
      <c r="M53" s="109"/>
    </row>
    <row r="54" spans="2:13" ht="17.45" customHeight="1">
      <c r="B54" s="4"/>
      <c r="C54" s="4"/>
      <c r="D54" s="4"/>
      <c r="E54" s="110"/>
      <c r="F54" s="110"/>
      <c r="G54" s="110"/>
      <c r="H54" s="4"/>
      <c r="I54" s="4"/>
      <c r="J54" s="4"/>
      <c r="K54" s="109"/>
      <c r="L54" s="110"/>
      <c r="M54" s="109"/>
    </row>
    <row r="55" spans="2:13" ht="17.45" customHeight="1">
      <c r="B55" s="4"/>
      <c r="C55" s="4"/>
      <c r="D55" s="4"/>
      <c r="E55" s="110"/>
      <c r="F55" s="110"/>
      <c r="G55" s="110"/>
      <c r="H55" s="4"/>
      <c r="I55" s="4"/>
      <c r="J55" s="4"/>
      <c r="K55" s="109"/>
      <c r="L55" s="110"/>
      <c r="M55" s="109"/>
    </row>
    <row r="56" spans="2:13" ht="17.45" customHeight="1">
      <c r="B56" s="4"/>
      <c r="C56" s="4"/>
      <c r="D56" s="4"/>
      <c r="E56" s="110"/>
      <c r="F56" s="110"/>
      <c r="G56" s="110"/>
      <c r="H56" s="4"/>
      <c r="I56" s="4"/>
      <c r="J56" s="4"/>
      <c r="K56" s="109"/>
      <c r="L56" s="110"/>
      <c r="M56" s="109"/>
    </row>
    <row r="57" spans="2:13" ht="17.45" customHeight="1">
      <c r="B57" s="4"/>
      <c r="C57" s="4"/>
      <c r="D57" s="4"/>
      <c r="E57" s="110"/>
      <c r="F57" s="110"/>
      <c r="G57" s="110"/>
      <c r="H57" s="4"/>
      <c r="I57" s="4"/>
      <c r="J57" s="4"/>
      <c r="K57" s="109"/>
      <c r="L57" s="110"/>
      <c r="M57" s="109"/>
    </row>
    <row r="58" spans="2:13" ht="17.45" customHeight="1">
      <c r="B58" s="4"/>
      <c r="C58" s="4"/>
      <c r="D58" s="4"/>
      <c r="E58" s="110"/>
      <c r="F58" s="110"/>
      <c r="G58" s="110"/>
      <c r="H58" s="4"/>
      <c r="I58" s="4"/>
      <c r="J58" s="4"/>
      <c r="K58" s="109"/>
      <c r="L58" s="110"/>
      <c r="M58" s="109"/>
    </row>
    <row r="59" spans="2:13" ht="17.45" customHeight="1">
      <c r="B59" s="4"/>
      <c r="C59" s="4"/>
      <c r="D59" s="4"/>
      <c r="E59" s="110"/>
      <c r="F59" s="110"/>
      <c r="G59" s="110"/>
      <c r="H59" s="4"/>
      <c r="I59" s="4"/>
      <c r="J59" s="4"/>
      <c r="K59" s="109"/>
      <c r="L59" s="110"/>
      <c r="M59" s="109"/>
    </row>
    <row r="60" spans="2:13" ht="17.45" customHeight="1">
      <c r="B60" s="4"/>
      <c r="C60" s="4"/>
      <c r="D60" s="4"/>
      <c r="E60" s="110"/>
      <c r="F60" s="110"/>
      <c r="G60" s="110"/>
      <c r="H60" s="4"/>
      <c r="I60" s="4"/>
      <c r="J60" s="4"/>
      <c r="K60" s="109"/>
      <c r="L60" s="110"/>
      <c r="M60" s="109"/>
    </row>
    <row r="61" spans="2:13" ht="17.45" customHeight="1">
      <c r="B61" s="4"/>
      <c r="C61" s="4"/>
      <c r="D61" s="4"/>
      <c r="E61" s="110"/>
      <c r="F61" s="110"/>
      <c r="G61" s="110"/>
      <c r="H61" s="4"/>
      <c r="I61" s="4"/>
      <c r="J61" s="4"/>
      <c r="K61" s="109"/>
      <c r="L61" s="110"/>
      <c r="M61" s="109"/>
    </row>
    <row r="62" spans="2:13" ht="17.45" customHeight="1">
      <c r="B62" s="4"/>
      <c r="C62" s="4"/>
      <c r="D62" s="4"/>
      <c r="E62" s="110"/>
      <c r="F62" s="110"/>
      <c r="G62" s="110"/>
      <c r="H62" s="4"/>
      <c r="I62" s="4"/>
      <c r="J62" s="4"/>
      <c r="K62" s="109"/>
      <c r="L62" s="110"/>
      <c r="M62" s="109"/>
    </row>
    <row r="63" spans="2:13" ht="17.45" customHeight="1">
      <c r="B63" s="4"/>
      <c r="C63" s="4"/>
      <c r="D63" s="4"/>
      <c r="E63" s="110"/>
      <c r="F63" s="110"/>
      <c r="G63" s="110"/>
      <c r="H63" s="4"/>
      <c r="I63" s="4"/>
      <c r="J63" s="4"/>
      <c r="K63" s="109"/>
      <c r="L63" s="110"/>
      <c r="M63" s="109"/>
    </row>
    <row r="64" spans="2:13" ht="17.45" customHeight="1">
      <c r="B64" s="4"/>
      <c r="C64" s="4"/>
      <c r="D64" s="4"/>
      <c r="E64" s="110"/>
      <c r="F64" s="110"/>
      <c r="G64" s="110"/>
      <c r="H64" s="4"/>
      <c r="I64" s="4"/>
      <c r="J64" s="4"/>
      <c r="K64" s="109"/>
      <c r="L64" s="110"/>
      <c r="M64" s="109"/>
    </row>
    <row r="65" spans="2:13" ht="17.45" customHeight="1">
      <c r="B65" s="4"/>
      <c r="C65" s="4"/>
      <c r="D65" s="4"/>
      <c r="E65" s="110"/>
      <c r="F65" s="110"/>
      <c r="G65" s="110"/>
      <c r="H65" s="4"/>
      <c r="I65" s="4"/>
      <c r="J65" s="4"/>
      <c r="K65" s="109"/>
      <c r="L65" s="110"/>
      <c r="M65" s="109"/>
    </row>
    <row r="66" spans="2:13" ht="17.45" customHeight="1">
      <c r="B66" s="4"/>
      <c r="C66" s="4"/>
      <c r="D66" s="4"/>
      <c r="E66" s="110"/>
      <c r="F66" s="110"/>
      <c r="G66" s="110"/>
      <c r="H66" s="4"/>
      <c r="I66" s="4"/>
      <c r="J66" s="4"/>
      <c r="K66" s="109"/>
      <c r="L66" s="110"/>
      <c r="M66" s="109"/>
    </row>
    <row r="67" spans="2:13" ht="17.45" customHeight="1">
      <c r="B67" s="4"/>
      <c r="C67" s="4"/>
      <c r="D67" s="4"/>
      <c r="E67" s="110"/>
      <c r="F67" s="110"/>
      <c r="G67" s="110"/>
      <c r="H67" s="4"/>
      <c r="I67" s="4"/>
      <c r="J67" s="4"/>
      <c r="K67" s="109"/>
      <c r="L67" s="110"/>
      <c r="M67" s="109"/>
    </row>
    <row r="68" spans="2:13" ht="17.45" customHeight="1">
      <c r="B68" s="4"/>
      <c r="C68" s="4"/>
      <c r="D68" s="4"/>
      <c r="E68" s="110"/>
      <c r="F68" s="110"/>
      <c r="G68" s="110"/>
      <c r="H68" s="4"/>
      <c r="I68" s="4"/>
      <c r="J68" s="4"/>
      <c r="K68" s="109"/>
      <c r="L68" s="110"/>
      <c r="M68" s="109"/>
    </row>
    <row r="69" spans="2:13" ht="17.45" customHeight="1">
      <c r="B69" s="4"/>
      <c r="C69" s="4"/>
      <c r="D69" s="4"/>
      <c r="E69" s="110"/>
      <c r="F69" s="110"/>
      <c r="G69" s="110"/>
      <c r="H69" s="4"/>
      <c r="I69" s="4"/>
      <c r="J69" s="4"/>
      <c r="K69" s="109"/>
      <c r="L69" s="110"/>
      <c r="M69" s="109"/>
    </row>
    <row r="70" spans="2:13" ht="17.45" customHeight="1">
      <c r="B70" s="4"/>
      <c r="C70" s="4"/>
      <c r="D70" s="4"/>
      <c r="E70" s="110"/>
      <c r="F70" s="110"/>
      <c r="G70" s="110"/>
      <c r="H70" s="4"/>
      <c r="I70" s="4"/>
      <c r="J70" s="4"/>
      <c r="K70" s="109"/>
      <c r="L70" s="110"/>
      <c r="M70" s="109"/>
    </row>
    <row r="71" spans="2:13" ht="17.45" customHeight="1">
      <c r="B71" s="4"/>
      <c r="C71" s="4"/>
      <c r="D71" s="4"/>
      <c r="E71" s="110"/>
      <c r="F71" s="110"/>
      <c r="G71" s="110"/>
      <c r="H71" s="4"/>
      <c r="I71" s="4"/>
      <c r="J71" s="4"/>
      <c r="K71" s="109"/>
      <c r="L71" s="110"/>
      <c r="M71" s="109"/>
    </row>
    <row r="72" spans="2:13" ht="17.45" customHeight="1">
      <c r="B72" s="4"/>
      <c r="C72" s="4"/>
      <c r="D72" s="4"/>
      <c r="E72" s="110"/>
      <c r="F72" s="110"/>
      <c r="G72" s="110"/>
      <c r="H72" s="4"/>
      <c r="I72" s="4"/>
      <c r="J72" s="4"/>
      <c r="K72" s="109"/>
      <c r="L72" s="110"/>
      <c r="M72" s="109"/>
    </row>
    <row r="73" spans="2:13" ht="17.45" customHeight="1">
      <c r="B73" s="4"/>
      <c r="C73" s="4"/>
      <c r="D73" s="4"/>
      <c r="E73" s="110"/>
      <c r="F73" s="110"/>
      <c r="G73" s="110"/>
      <c r="H73" s="4"/>
      <c r="I73" s="4"/>
      <c r="J73" s="4"/>
      <c r="K73" s="109"/>
      <c r="L73" s="110"/>
      <c r="M73" s="109"/>
    </row>
    <row r="74" spans="2:13" ht="17.45" customHeight="1">
      <c r="B74" s="4"/>
      <c r="C74" s="4"/>
      <c r="D74" s="4"/>
      <c r="E74" s="110"/>
      <c r="F74" s="110"/>
      <c r="G74" s="110"/>
      <c r="H74" s="4"/>
      <c r="I74" s="4"/>
      <c r="J74" s="4"/>
      <c r="K74" s="109"/>
      <c r="L74" s="110"/>
      <c r="M74" s="109"/>
    </row>
    <row r="75" spans="2:13" ht="17.45" customHeight="1">
      <c r="B75" s="4"/>
      <c r="C75" s="4"/>
      <c r="D75" s="4"/>
      <c r="E75" s="110"/>
      <c r="F75" s="110"/>
      <c r="G75" s="110"/>
      <c r="H75" s="4"/>
      <c r="I75" s="4"/>
      <c r="J75" s="4"/>
      <c r="K75" s="109"/>
      <c r="L75" s="110"/>
      <c r="M75" s="109"/>
    </row>
    <row r="76" spans="2:13" ht="17.45" customHeight="1">
      <c r="B76" s="4"/>
      <c r="C76" s="4"/>
      <c r="D76" s="4"/>
      <c r="E76" s="110"/>
      <c r="F76" s="110"/>
      <c r="G76" s="110"/>
      <c r="H76" s="4"/>
      <c r="I76" s="4"/>
      <c r="J76" s="4"/>
      <c r="K76" s="109"/>
      <c r="L76" s="110"/>
      <c r="M76" s="109"/>
    </row>
    <row r="77" spans="2:13" ht="17.45" customHeight="1">
      <c r="B77" s="4"/>
      <c r="C77" s="4"/>
      <c r="D77" s="4"/>
      <c r="E77" s="110"/>
      <c r="F77" s="110"/>
      <c r="G77" s="110"/>
      <c r="H77" s="4"/>
      <c r="I77" s="4"/>
      <c r="J77" s="4"/>
      <c r="K77" s="109"/>
      <c r="L77" s="110"/>
      <c r="M77" s="109"/>
    </row>
    <row r="78" spans="2:13" ht="17.45" customHeight="1">
      <c r="B78" s="4"/>
      <c r="C78" s="4"/>
      <c r="D78" s="4"/>
      <c r="E78" s="110"/>
      <c r="F78" s="110"/>
      <c r="G78" s="110"/>
      <c r="H78" s="4"/>
      <c r="I78" s="4"/>
      <c r="J78" s="4"/>
      <c r="K78" s="109"/>
      <c r="L78" s="110"/>
      <c r="M78" s="109"/>
    </row>
    <row r="79" spans="2:13" ht="17.45" customHeight="1">
      <c r="B79" s="4"/>
      <c r="C79" s="4"/>
      <c r="D79" s="4"/>
      <c r="E79" s="110"/>
      <c r="F79" s="110"/>
      <c r="G79" s="110"/>
      <c r="H79" s="4"/>
      <c r="I79" s="4"/>
      <c r="J79" s="4"/>
      <c r="K79" s="109"/>
      <c r="L79" s="110"/>
      <c r="M79" s="109"/>
    </row>
    <row r="80" spans="2:13" ht="17.45" customHeight="1">
      <c r="B80" s="4"/>
      <c r="C80" s="4"/>
      <c r="D80" s="4"/>
      <c r="E80" s="110"/>
      <c r="F80" s="110"/>
      <c r="G80" s="110"/>
      <c r="H80" s="4"/>
      <c r="I80" s="4"/>
      <c r="J80" s="4"/>
      <c r="K80" s="109"/>
      <c r="L80" s="110"/>
      <c r="M80" s="109"/>
    </row>
    <row r="81" spans="2:13" ht="17.45" customHeight="1">
      <c r="B81" s="4"/>
      <c r="C81" s="4"/>
      <c r="D81" s="4"/>
      <c r="E81" s="110"/>
      <c r="F81" s="110"/>
      <c r="G81" s="110"/>
      <c r="H81" s="4"/>
      <c r="I81" s="4"/>
      <c r="J81" s="4"/>
      <c r="K81" s="109"/>
      <c r="L81" s="110"/>
      <c r="M81" s="109"/>
    </row>
    <row r="82" spans="2:13" ht="17.45" customHeight="1">
      <c r="B82" s="4"/>
      <c r="C82" s="4"/>
      <c r="D82" s="4"/>
      <c r="E82" s="110"/>
      <c r="F82" s="110"/>
      <c r="G82" s="110"/>
      <c r="H82" s="4"/>
      <c r="I82" s="4"/>
      <c r="J82" s="4"/>
      <c r="K82" s="109"/>
      <c r="L82" s="110"/>
      <c r="M82" s="109"/>
    </row>
    <row r="83" spans="2:13" ht="17.45" customHeight="1">
      <c r="B83" s="4"/>
      <c r="C83" s="4"/>
      <c r="D83" s="4"/>
      <c r="E83" s="110"/>
      <c r="F83" s="110"/>
      <c r="G83" s="110"/>
      <c r="H83" s="4"/>
      <c r="I83" s="4"/>
      <c r="J83" s="4"/>
      <c r="K83" s="109"/>
      <c r="L83" s="110"/>
      <c r="M83" s="109"/>
    </row>
    <row r="84" spans="2:13" ht="17.45" customHeight="1">
      <c r="B84" s="4"/>
      <c r="C84" s="4"/>
      <c r="D84" s="4"/>
      <c r="E84" s="110"/>
      <c r="F84" s="110"/>
      <c r="G84" s="110"/>
      <c r="H84" s="4"/>
      <c r="I84" s="4"/>
      <c r="J84" s="4"/>
      <c r="K84" s="109"/>
      <c r="L84" s="110"/>
      <c r="M84" s="109"/>
    </row>
    <row r="85" spans="2:13" ht="17.45" customHeight="1">
      <c r="B85" s="4"/>
      <c r="C85" s="4"/>
      <c r="D85" s="4"/>
      <c r="E85" s="110"/>
      <c r="F85" s="110"/>
      <c r="G85" s="110"/>
      <c r="H85" s="4"/>
      <c r="I85" s="4"/>
      <c r="J85" s="4"/>
      <c r="K85" s="109"/>
      <c r="L85" s="110"/>
      <c r="M85" s="109"/>
    </row>
    <row r="86" spans="2:13" ht="17.45" customHeight="1">
      <c r="B86" s="4"/>
      <c r="C86" s="4"/>
      <c r="D86" s="4"/>
      <c r="E86" s="110"/>
      <c r="F86" s="110"/>
      <c r="G86" s="110"/>
      <c r="H86" s="4"/>
      <c r="I86" s="4"/>
      <c r="J86" s="4"/>
      <c r="K86" s="109"/>
      <c r="L86" s="110"/>
      <c r="M86" s="109"/>
    </row>
    <row r="87" spans="2:13" ht="17.45" customHeight="1">
      <c r="B87" s="4"/>
      <c r="C87" s="4"/>
      <c r="D87" s="4"/>
      <c r="E87" s="110"/>
      <c r="F87" s="110"/>
      <c r="G87" s="110"/>
      <c r="H87" s="4"/>
      <c r="I87" s="4"/>
      <c r="J87" s="4"/>
      <c r="K87" s="109"/>
      <c r="L87" s="110"/>
      <c r="M87" s="109"/>
    </row>
    <row r="88" spans="2:13" ht="17.45" customHeight="1">
      <c r="B88" s="4"/>
      <c r="C88" s="4"/>
      <c r="D88" s="4"/>
      <c r="E88" s="110"/>
      <c r="F88" s="110"/>
      <c r="G88" s="110"/>
      <c r="H88" s="4"/>
      <c r="I88" s="4"/>
      <c r="J88" s="4"/>
      <c r="K88" s="109"/>
      <c r="L88" s="110"/>
      <c r="M88" s="109"/>
    </row>
    <row r="89" spans="2:13" ht="17.45" customHeight="1">
      <c r="B89" s="4"/>
      <c r="C89" s="4"/>
      <c r="D89" s="4"/>
      <c r="E89" s="110"/>
      <c r="F89" s="110"/>
      <c r="G89" s="110"/>
      <c r="H89" s="4"/>
      <c r="I89" s="4"/>
      <c r="J89" s="4"/>
      <c r="K89" s="109"/>
      <c r="L89" s="110"/>
      <c r="M89" s="109"/>
    </row>
    <row r="90" spans="2:13" ht="17.45" customHeight="1">
      <c r="B90" s="4"/>
      <c r="C90" s="4"/>
      <c r="D90" s="4"/>
      <c r="E90" s="110"/>
      <c r="F90" s="110"/>
      <c r="G90" s="110"/>
      <c r="H90" s="4"/>
      <c r="I90" s="4"/>
      <c r="J90" s="4"/>
      <c r="K90" s="109"/>
      <c r="L90" s="110"/>
      <c r="M90" s="109"/>
    </row>
    <row r="91" spans="2:13" ht="17.45" customHeight="1">
      <c r="B91" s="4"/>
      <c r="C91" s="4"/>
      <c r="D91" s="4"/>
      <c r="E91" s="110"/>
      <c r="F91" s="110"/>
      <c r="G91" s="110"/>
      <c r="H91" s="4"/>
      <c r="I91" s="4"/>
      <c r="J91" s="4"/>
      <c r="K91" s="109"/>
      <c r="L91" s="110"/>
      <c r="M91" s="109"/>
    </row>
    <row r="92" spans="2:13" ht="17.45" customHeight="1">
      <c r="B92" s="4"/>
      <c r="C92" s="4"/>
      <c r="D92" s="4"/>
      <c r="E92" s="110"/>
      <c r="F92" s="110"/>
      <c r="G92" s="110"/>
      <c r="H92" s="4"/>
      <c r="I92" s="4"/>
      <c r="J92" s="4"/>
      <c r="K92" s="109"/>
      <c r="L92" s="110"/>
      <c r="M92" s="109"/>
    </row>
    <row r="93" spans="2:13" ht="17.45" customHeight="1">
      <c r="B93" s="4"/>
      <c r="C93" s="4"/>
      <c r="D93" s="4"/>
      <c r="E93" s="110"/>
      <c r="F93" s="110"/>
      <c r="G93" s="110"/>
      <c r="H93" s="4"/>
      <c r="I93" s="4"/>
      <c r="J93" s="4"/>
      <c r="K93" s="109"/>
      <c r="L93" s="110"/>
      <c r="M93" s="109"/>
    </row>
    <row r="94" spans="2:13" ht="17.45" customHeight="1">
      <c r="B94" s="4"/>
      <c r="C94" s="4"/>
      <c r="D94" s="4"/>
      <c r="E94" s="110"/>
      <c r="F94" s="110"/>
      <c r="G94" s="110"/>
      <c r="H94" s="4"/>
      <c r="I94" s="4"/>
      <c r="J94" s="4"/>
      <c r="K94" s="109"/>
      <c r="L94" s="110"/>
      <c r="M94" s="109"/>
    </row>
    <row r="95" spans="2:13" ht="17.45" customHeight="1">
      <c r="B95" s="4"/>
      <c r="C95" s="4"/>
      <c r="D95" s="4"/>
      <c r="E95" s="110"/>
      <c r="F95" s="110"/>
      <c r="G95" s="110"/>
      <c r="H95" s="4"/>
      <c r="I95" s="4"/>
      <c r="J95" s="4"/>
      <c r="K95" s="109"/>
      <c r="L95" s="110"/>
      <c r="M95" s="109"/>
    </row>
    <row r="96" spans="2:13" ht="17.45" customHeight="1">
      <c r="B96" s="4"/>
      <c r="C96" s="4"/>
      <c r="D96" s="4"/>
      <c r="E96" s="110"/>
      <c r="F96" s="110"/>
      <c r="G96" s="110"/>
      <c r="H96" s="4"/>
      <c r="I96" s="4"/>
      <c r="J96" s="4"/>
      <c r="K96" s="109"/>
      <c r="L96" s="110"/>
      <c r="M96" s="109"/>
    </row>
    <row r="97" spans="2:13" ht="17.45" customHeight="1">
      <c r="B97" s="4"/>
      <c r="C97" s="4"/>
      <c r="D97" s="4"/>
      <c r="E97" s="110"/>
      <c r="F97" s="110"/>
      <c r="G97" s="110"/>
      <c r="H97" s="4"/>
      <c r="I97" s="4"/>
      <c r="J97" s="4"/>
      <c r="K97" s="109"/>
      <c r="L97" s="110"/>
      <c r="M97" s="109"/>
    </row>
    <row r="98" spans="2:13" ht="17.45" customHeight="1">
      <c r="B98" s="4"/>
      <c r="C98" s="4"/>
      <c r="D98" s="4"/>
      <c r="E98" s="110"/>
      <c r="F98" s="110"/>
      <c r="G98" s="110"/>
      <c r="H98" s="4"/>
      <c r="I98" s="4"/>
      <c r="J98" s="4"/>
      <c r="K98" s="109"/>
      <c r="L98" s="110"/>
      <c r="M98" s="109"/>
    </row>
    <row r="99" spans="2:13" ht="17.45" customHeight="1">
      <c r="B99" s="4"/>
      <c r="C99" s="4"/>
      <c r="D99" s="4"/>
      <c r="E99" s="110"/>
      <c r="F99" s="110"/>
      <c r="G99" s="110"/>
      <c r="H99" s="4"/>
      <c r="I99" s="4"/>
      <c r="J99" s="4"/>
      <c r="K99" s="109"/>
      <c r="L99" s="110"/>
      <c r="M99" s="109"/>
    </row>
    <row r="100" spans="2:13" ht="17.45" customHeight="1">
      <c r="B100" s="4"/>
      <c r="C100" s="4"/>
      <c r="D100" s="4"/>
      <c r="E100" s="110"/>
      <c r="F100" s="110"/>
      <c r="G100" s="110"/>
      <c r="H100" s="4"/>
      <c r="I100" s="4"/>
      <c r="J100" s="4"/>
      <c r="K100" s="109"/>
      <c r="L100" s="110"/>
      <c r="M100" s="109"/>
    </row>
    <row r="101" spans="2:13" ht="17.45" customHeight="1">
      <c r="B101" s="4"/>
      <c r="C101" s="4"/>
      <c r="D101" s="4"/>
      <c r="E101" s="110"/>
      <c r="F101" s="110"/>
      <c r="G101" s="110"/>
      <c r="H101" s="4"/>
      <c r="I101" s="4"/>
      <c r="J101" s="4"/>
      <c r="K101" s="109"/>
      <c r="L101" s="110"/>
      <c r="M101" s="109"/>
    </row>
    <row r="102" spans="2:13" ht="17.45" customHeight="1">
      <c r="B102" s="4"/>
      <c r="C102" s="4"/>
      <c r="D102" s="4"/>
      <c r="E102" s="110"/>
      <c r="F102" s="110"/>
      <c r="G102" s="110"/>
      <c r="H102" s="4"/>
      <c r="I102" s="4"/>
      <c r="J102" s="4"/>
      <c r="K102" s="109"/>
      <c r="L102" s="110"/>
      <c r="M102" s="109"/>
    </row>
    <row r="103" spans="2:13" ht="17.45" customHeight="1">
      <c r="B103" s="4"/>
      <c r="C103" s="4"/>
      <c r="D103" s="4"/>
      <c r="E103" s="110"/>
      <c r="F103" s="110"/>
      <c r="G103" s="110"/>
      <c r="H103" s="4"/>
      <c r="I103" s="4"/>
      <c r="J103" s="4"/>
      <c r="K103" s="109"/>
      <c r="L103" s="110"/>
      <c r="M103" s="109"/>
    </row>
    <row r="104" spans="2:13" ht="17.45" customHeight="1">
      <c r="B104" s="4"/>
      <c r="C104" s="4"/>
      <c r="D104" s="4"/>
      <c r="E104" s="110"/>
      <c r="F104" s="110"/>
      <c r="G104" s="110"/>
      <c r="H104" s="4"/>
      <c r="I104" s="4"/>
      <c r="J104" s="4"/>
      <c r="K104" s="109"/>
      <c r="L104" s="110"/>
      <c r="M104" s="109"/>
    </row>
    <row r="105" spans="2:13" ht="17.45" customHeight="1">
      <c r="B105" s="4"/>
      <c r="C105" s="4"/>
      <c r="D105" s="4"/>
      <c r="E105" s="110"/>
      <c r="F105" s="110"/>
      <c r="G105" s="110"/>
      <c r="H105" s="4"/>
      <c r="I105" s="4"/>
      <c r="J105" s="4"/>
      <c r="K105" s="109"/>
      <c r="L105" s="110"/>
      <c r="M105" s="109"/>
    </row>
    <row r="106" spans="2:13" ht="17.45" customHeight="1">
      <c r="B106" s="4"/>
      <c r="C106" s="4"/>
      <c r="D106" s="4"/>
      <c r="E106" s="110"/>
      <c r="F106" s="110"/>
      <c r="G106" s="110"/>
      <c r="H106" s="4"/>
      <c r="I106" s="4"/>
      <c r="J106" s="4"/>
      <c r="K106" s="109"/>
      <c r="L106" s="110"/>
      <c r="M106" s="109"/>
    </row>
    <row r="107" spans="2:13" ht="17.45" customHeight="1">
      <c r="B107" s="4"/>
      <c r="C107" s="4"/>
      <c r="D107" s="4"/>
      <c r="E107" s="110"/>
      <c r="F107" s="110"/>
      <c r="G107" s="110"/>
      <c r="H107" s="4"/>
      <c r="I107" s="4"/>
      <c r="J107" s="4"/>
      <c r="K107" s="109"/>
      <c r="L107" s="110"/>
      <c r="M107" s="109"/>
    </row>
    <row r="108" spans="2:13" ht="17.45" customHeight="1">
      <c r="B108" s="4"/>
      <c r="C108" s="4"/>
      <c r="D108" s="4"/>
      <c r="E108" s="110"/>
      <c r="F108" s="110"/>
      <c r="G108" s="110"/>
      <c r="H108" s="4"/>
      <c r="I108" s="4"/>
      <c r="J108" s="4"/>
      <c r="K108" s="109"/>
      <c r="L108" s="110"/>
      <c r="M108" s="109"/>
    </row>
    <row r="109" spans="2:13" ht="17.45" customHeight="1">
      <c r="B109" s="4"/>
      <c r="C109" s="4"/>
      <c r="D109" s="4"/>
      <c r="E109" s="110"/>
      <c r="F109" s="110"/>
      <c r="G109" s="110"/>
      <c r="H109" s="4"/>
      <c r="I109" s="4"/>
      <c r="J109" s="4"/>
      <c r="K109" s="109"/>
      <c r="L109" s="110"/>
      <c r="M109" s="109"/>
    </row>
    <row r="110" spans="2:13" ht="17.45" customHeight="1">
      <c r="B110" s="4"/>
      <c r="C110" s="4"/>
      <c r="D110" s="4"/>
      <c r="E110" s="110"/>
      <c r="F110" s="110"/>
      <c r="G110" s="110"/>
      <c r="H110" s="4"/>
      <c r="I110" s="4"/>
      <c r="J110" s="4"/>
      <c r="K110" s="109"/>
      <c r="L110" s="110"/>
      <c r="M110" s="109"/>
    </row>
    <row r="111" spans="2:13" ht="17.45" customHeight="1">
      <c r="B111" s="4"/>
      <c r="C111" s="4"/>
      <c r="D111" s="4"/>
      <c r="E111" s="110"/>
      <c r="F111" s="110"/>
      <c r="G111" s="110"/>
      <c r="H111" s="4"/>
      <c r="I111" s="4"/>
      <c r="J111" s="4"/>
      <c r="K111" s="109"/>
      <c r="L111" s="110"/>
      <c r="M111" s="109"/>
    </row>
    <row r="112" spans="2:13" ht="17.45" customHeight="1">
      <c r="B112" s="4"/>
      <c r="C112" s="4"/>
      <c r="D112" s="4"/>
      <c r="E112" s="110"/>
      <c r="F112" s="110"/>
      <c r="G112" s="110"/>
      <c r="H112" s="4"/>
      <c r="I112" s="4"/>
      <c r="J112" s="4"/>
      <c r="K112" s="109"/>
      <c r="L112" s="110"/>
      <c r="M112" s="109"/>
    </row>
    <row r="113" spans="2:13" ht="17.45" customHeight="1">
      <c r="B113" s="4"/>
      <c r="C113" s="4"/>
      <c r="D113" s="4"/>
      <c r="E113" s="110"/>
      <c r="F113" s="110"/>
      <c r="G113" s="110"/>
      <c r="H113" s="4"/>
      <c r="I113" s="4"/>
      <c r="J113" s="4"/>
      <c r="K113" s="109"/>
      <c r="L113" s="110"/>
      <c r="M113" s="109"/>
    </row>
    <row r="114" spans="2:13" ht="17.45" customHeight="1">
      <c r="B114" s="4"/>
      <c r="C114" s="4"/>
      <c r="D114" s="4"/>
      <c r="E114" s="110"/>
      <c r="F114" s="110"/>
      <c r="G114" s="110"/>
      <c r="H114" s="4"/>
      <c r="I114" s="4"/>
      <c r="J114" s="4"/>
      <c r="K114" s="109"/>
      <c r="L114" s="110"/>
      <c r="M114" s="109"/>
    </row>
    <row r="115" spans="2:13" ht="17.45" customHeight="1">
      <c r="B115" s="4"/>
      <c r="C115" s="4"/>
      <c r="D115" s="4"/>
      <c r="E115" s="110"/>
      <c r="F115" s="110"/>
      <c r="G115" s="110"/>
      <c r="H115" s="4"/>
      <c r="I115" s="4"/>
      <c r="J115" s="4"/>
      <c r="K115" s="109"/>
      <c r="L115" s="110"/>
      <c r="M115" s="109"/>
    </row>
    <row r="116" spans="2:13" ht="17.45" customHeight="1">
      <c r="B116" s="4"/>
      <c r="C116" s="4"/>
      <c r="D116" s="4"/>
      <c r="E116" s="110"/>
      <c r="F116" s="110"/>
      <c r="G116" s="110"/>
      <c r="H116" s="4"/>
      <c r="I116" s="4"/>
      <c r="J116" s="4"/>
      <c r="K116" s="109"/>
      <c r="L116" s="110"/>
      <c r="M116" s="109"/>
    </row>
    <row r="117" spans="2:13" ht="17.45" customHeight="1">
      <c r="B117" s="4"/>
      <c r="C117" s="4"/>
      <c r="D117" s="4"/>
      <c r="E117" s="110"/>
      <c r="F117" s="110"/>
      <c r="G117" s="110"/>
      <c r="H117" s="4"/>
      <c r="I117" s="4"/>
      <c r="J117" s="4"/>
      <c r="K117" s="109"/>
      <c r="L117" s="110"/>
      <c r="M117" s="109"/>
    </row>
    <row r="118" spans="2:13" ht="17.45" customHeight="1">
      <c r="B118" s="4"/>
      <c r="C118" s="4"/>
      <c r="D118" s="4"/>
      <c r="E118" s="110"/>
      <c r="F118" s="110"/>
      <c r="G118" s="110"/>
      <c r="H118" s="4"/>
      <c r="I118" s="4"/>
      <c r="J118" s="4"/>
      <c r="K118" s="109"/>
      <c r="L118" s="110"/>
      <c r="M118" s="109"/>
    </row>
    <row r="119" spans="2:13" ht="17.45" customHeight="1">
      <c r="B119" s="4"/>
      <c r="C119" s="4"/>
      <c r="D119" s="4"/>
      <c r="E119" s="110"/>
      <c r="F119" s="110"/>
      <c r="G119" s="110"/>
      <c r="H119" s="4"/>
      <c r="I119" s="4"/>
      <c r="J119" s="4"/>
      <c r="K119" s="109"/>
      <c r="L119" s="110"/>
      <c r="M119" s="109"/>
    </row>
    <row r="120" spans="2:13" ht="17.45" customHeight="1">
      <c r="B120" s="4"/>
      <c r="C120" s="4"/>
      <c r="D120" s="4"/>
      <c r="E120" s="110"/>
      <c r="F120" s="110"/>
      <c r="G120" s="110"/>
      <c r="H120" s="4"/>
      <c r="I120" s="4"/>
      <c r="J120" s="4"/>
      <c r="K120" s="109"/>
      <c r="L120" s="110"/>
      <c r="M120" s="109"/>
    </row>
    <row r="121" spans="2:13" ht="17.45" customHeight="1">
      <c r="B121" s="4"/>
      <c r="C121" s="4"/>
      <c r="D121" s="4"/>
      <c r="E121" s="110"/>
      <c r="F121" s="110"/>
      <c r="G121" s="110"/>
      <c r="H121" s="4"/>
      <c r="I121" s="4"/>
      <c r="J121" s="4"/>
      <c r="K121" s="109"/>
      <c r="L121" s="110"/>
      <c r="M121" s="109"/>
    </row>
    <row r="122" spans="2:13" ht="17.45" customHeight="1">
      <c r="B122" s="4"/>
      <c r="C122" s="4"/>
      <c r="D122" s="4"/>
      <c r="E122" s="110"/>
      <c r="F122" s="110"/>
      <c r="G122" s="110"/>
      <c r="H122" s="4"/>
      <c r="I122" s="4"/>
      <c r="J122" s="4"/>
      <c r="K122" s="109"/>
      <c r="L122" s="110"/>
      <c r="M122" s="109"/>
    </row>
    <row r="123" spans="2:13" ht="17.45" customHeight="1">
      <c r="B123" s="4"/>
      <c r="C123" s="4"/>
      <c r="D123" s="4"/>
      <c r="E123" s="110"/>
      <c r="F123" s="110"/>
      <c r="G123" s="110"/>
      <c r="H123" s="4"/>
      <c r="I123" s="4"/>
      <c r="J123" s="4"/>
      <c r="K123" s="109"/>
      <c r="L123" s="110"/>
      <c r="M123" s="109"/>
    </row>
    <row r="124" spans="2:13" ht="17.45" customHeight="1">
      <c r="B124" s="4"/>
      <c r="C124" s="4"/>
      <c r="D124" s="4"/>
      <c r="E124" s="110"/>
      <c r="F124" s="110"/>
      <c r="G124" s="110"/>
      <c r="H124" s="4"/>
      <c r="I124" s="4"/>
      <c r="J124" s="4"/>
      <c r="K124" s="109"/>
      <c r="L124" s="110"/>
      <c r="M124" s="109"/>
    </row>
    <row r="125" spans="2:13" ht="17.45" customHeight="1">
      <c r="B125" s="4"/>
      <c r="C125" s="4"/>
      <c r="D125" s="4"/>
      <c r="E125" s="110"/>
      <c r="F125" s="110"/>
      <c r="G125" s="110"/>
      <c r="H125" s="4"/>
      <c r="I125" s="4"/>
      <c r="J125" s="4"/>
      <c r="K125" s="109"/>
      <c r="L125" s="110"/>
      <c r="M125" s="109"/>
    </row>
    <row r="126" spans="2:13" ht="17.45" customHeight="1">
      <c r="B126" s="4"/>
      <c r="C126" s="4"/>
      <c r="D126" s="4"/>
      <c r="E126" s="110"/>
      <c r="F126" s="110"/>
      <c r="G126" s="110"/>
      <c r="H126" s="4"/>
      <c r="I126" s="4"/>
      <c r="J126" s="4"/>
      <c r="K126" s="109"/>
      <c r="L126" s="110"/>
      <c r="M126" s="109"/>
    </row>
    <row r="127" spans="2:13" ht="17.45" customHeight="1">
      <c r="B127" s="4"/>
      <c r="C127" s="4"/>
      <c r="D127" s="4"/>
      <c r="E127" s="110"/>
      <c r="F127" s="110"/>
      <c r="G127" s="110"/>
      <c r="H127" s="4"/>
      <c r="I127" s="4"/>
      <c r="J127" s="4"/>
      <c r="K127" s="109"/>
      <c r="L127" s="110"/>
      <c r="M127" s="109"/>
    </row>
    <row r="128" spans="2:13" ht="17.45" customHeight="1">
      <c r="B128" s="4"/>
      <c r="C128" s="4"/>
      <c r="D128" s="4"/>
      <c r="E128" s="110"/>
      <c r="F128" s="110"/>
      <c r="G128" s="110"/>
      <c r="H128" s="4"/>
      <c r="I128" s="4"/>
      <c r="J128" s="4"/>
      <c r="K128" s="109"/>
      <c r="L128" s="110"/>
      <c r="M128" s="109"/>
    </row>
    <row r="129" spans="2:13" ht="17.45" customHeight="1">
      <c r="B129" s="4"/>
      <c r="C129" s="4"/>
      <c r="D129" s="4"/>
      <c r="E129" s="110"/>
      <c r="F129" s="110"/>
      <c r="G129" s="110"/>
      <c r="H129" s="4"/>
      <c r="I129" s="4"/>
      <c r="J129" s="4"/>
      <c r="K129" s="109"/>
      <c r="L129" s="110"/>
      <c r="M129" s="109"/>
    </row>
    <row r="130" spans="2:13" ht="17.45" customHeight="1">
      <c r="B130" s="4"/>
      <c r="C130" s="4"/>
      <c r="D130" s="4"/>
      <c r="E130" s="110"/>
      <c r="F130" s="110"/>
      <c r="G130" s="110"/>
      <c r="H130" s="4"/>
      <c r="I130" s="4"/>
      <c r="J130" s="4"/>
      <c r="K130" s="109"/>
      <c r="L130" s="110"/>
      <c r="M130" s="109"/>
    </row>
    <row r="131" spans="2:13" ht="17.45" customHeight="1">
      <c r="B131" s="4"/>
      <c r="C131" s="4"/>
      <c r="D131" s="4"/>
      <c r="E131" s="110"/>
      <c r="F131" s="110"/>
      <c r="G131" s="110"/>
      <c r="H131" s="4"/>
      <c r="I131" s="4"/>
      <c r="J131" s="4"/>
      <c r="K131" s="109"/>
      <c r="L131" s="110"/>
      <c r="M131" s="109"/>
    </row>
    <row r="132" spans="2:13" ht="17.45" customHeight="1">
      <c r="B132" s="4"/>
      <c r="C132" s="4"/>
      <c r="D132" s="4"/>
      <c r="E132" s="110"/>
      <c r="F132" s="110"/>
      <c r="G132" s="110"/>
      <c r="H132" s="4"/>
      <c r="I132" s="4"/>
      <c r="J132" s="4"/>
      <c r="K132" s="109"/>
      <c r="L132" s="110"/>
      <c r="M132" s="109"/>
    </row>
    <row r="133" spans="2:13" ht="17.45" customHeight="1">
      <c r="B133" s="4"/>
      <c r="C133" s="4"/>
      <c r="D133" s="4"/>
      <c r="E133" s="110"/>
      <c r="F133" s="110"/>
      <c r="G133" s="110"/>
      <c r="H133" s="4"/>
      <c r="I133" s="4"/>
      <c r="J133" s="4"/>
      <c r="K133" s="109"/>
      <c r="L133" s="110"/>
      <c r="M133" s="109"/>
    </row>
    <row r="134" spans="2:13" ht="17.45" customHeight="1">
      <c r="B134" s="4"/>
      <c r="C134" s="4"/>
      <c r="D134" s="4"/>
      <c r="E134" s="110"/>
      <c r="F134" s="110"/>
      <c r="G134" s="110"/>
      <c r="H134" s="4"/>
      <c r="I134" s="4"/>
      <c r="J134" s="4"/>
      <c r="K134" s="109"/>
      <c r="L134" s="110"/>
      <c r="M134" s="109"/>
    </row>
    <row r="135" spans="2:13" ht="17.45" customHeight="1">
      <c r="B135" s="4"/>
      <c r="C135" s="4"/>
      <c r="D135" s="4"/>
      <c r="E135" s="110"/>
      <c r="F135" s="110"/>
      <c r="G135" s="110"/>
      <c r="H135" s="4"/>
      <c r="I135" s="4"/>
      <c r="J135" s="4"/>
      <c r="K135" s="109"/>
      <c r="L135" s="110"/>
      <c r="M135" s="109"/>
    </row>
    <row r="136" spans="2:13" ht="17.45" customHeight="1">
      <c r="B136" s="4"/>
      <c r="C136" s="4"/>
      <c r="D136" s="4"/>
      <c r="E136" s="110"/>
      <c r="F136" s="110"/>
      <c r="G136" s="110"/>
      <c r="H136" s="4"/>
      <c r="I136" s="4"/>
      <c r="J136" s="4"/>
      <c r="K136" s="109"/>
      <c r="L136" s="110"/>
      <c r="M136" s="109"/>
    </row>
    <row r="137" spans="2:13" ht="17.45" customHeight="1">
      <c r="B137" s="4"/>
      <c r="C137" s="4"/>
      <c r="D137" s="4"/>
      <c r="E137" s="110"/>
      <c r="F137" s="110"/>
      <c r="G137" s="110"/>
      <c r="H137" s="4"/>
      <c r="I137" s="4"/>
      <c r="J137" s="4"/>
      <c r="K137" s="109"/>
      <c r="L137" s="110"/>
      <c r="M137" s="109"/>
    </row>
    <row r="138" spans="2:13" ht="17.45" customHeight="1">
      <c r="B138" s="4"/>
      <c r="C138" s="4"/>
      <c r="D138" s="4"/>
      <c r="E138" s="110"/>
      <c r="F138" s="110"/>
      <c r="G138" s="110"/>
      <c r="H138" s="4"/>
      <c r="I138" s="4"/>
      <c r="J138" s="4"/>
      <c r="K138" s="109"/>
      <c r="L138" s="110"/>
      <c r="M138" s="109"/>
    </row>
    <row r="139" spans="2:13" ht="17.45" customHeight="1">
      <c r="B139" s="4"/>
      <c r="C139" s="4"/>
      <c r="D139" s="4"/>
      <c r="E139" s="110"/>
      <c r="F139" s="110"/>
      <c r="G139" s="110"/>
      <c r="H139" s="4"/>
      <c r="I139" s="4"/>
      <c r="J139" s="4"/>
      <c r="K139" s="109"/>
      <c r="L139" s="110"/>
      <c r="M139" s="109"/>
    </row>
    <row r="140" spans="2:13" ht="17.45" customHeight="1">
      <c r="B140" s="4"/>
      <c r="C140" s="4"/>
      <c r="D140" s="4"/>
      <c r="E140" s="110"/>
      <c r="F140" s="110"/>
      <c r="G140" s="110"/>
      <c r="H140" s="4"/>
      <c r="I140" s="4"/>
      <c r="J140" s="4"/>
      <c r="K140" s="109"/>
      <c r="L140" s="110"/>
      <c r="M140" s="109"/>
    </row>
    <row r="141" spans="2:13" ht="17.45" customHeight="1">
      <c r="B141" s="4"/>
      <c r="C141" s="4"/>
      <c r="D141" s="4"/>
      <c r="E141" s="110"/>
      <c r="F141" s="110"/>
      <c r="G141" s="110"/>
      <c r="H141" s="4"/>
      <c r="I141" s="4"/>
      <c r="J141" s="4"/>
      <c r="K141" s="109"/>
      <c r="L141" s="110"/>
      <c r="M141" s="109"/>
    </row>
    <row r="142" spans="2:13" ht="17.45" customHeight="1">
      <c r="B142" s="4"/>
      <c r="C142" s="4"/>
      <c r="D142" s="4"/>
      <c r="E142" s="110"/>
      <c r="F142" s="110"/>
      <c r="G142" s="110"/>
      <c r="H142" s="4"/>
      <c r="I142" s="4"/>
      <c r="J142" s="4"/>
      <c r="K142" s="109"/>
      <c r="L142" s="110"/>
      <c r="M142" s="109"/>
    </row>
    <row r="143" spans="2:13" ht="17.45" customHeight="1">
      <c r="B143" s="4"/>
      <c r="C143" s="4"/>
      <c r="D143" s="4"/>
      <c r="E143" s="110"/>
      <c r="F143" s="110"/>
      <c r="G143" s="110"/>
      <c r="H143" s="4"/>
      <c r="I143" s="4"/>
      <c r="J143" s="4"/>
      <c r="K143" s="109"/>
      <c r="L143" s="110"/>
      <c r="M143" s="109"/>
    </row>
    <row r="144" spans="2:13" ht="17.45" customHeight="1">
      <c r="B144" s="4"/>
      <c r="C144" s="4"/>
      <c r="D144" s="4"/>
      <c r="E144" s="110"/>
      <c r="F144" s="110"/>
      <c r="G144" s="110"/>
      <c r="H144" s="4"/>
      <c r="I144" s="4"/>
      <c r="J144" s="4"/>
      <c r="K144" s="109"/>
      <c r="L144" s="110"/>
      <c r="M144" s="109"/>
    </row>
    <row r="145" spans="2:13" ht="17.45" customHeight="1">
      <c r="B145" s="4"/>
      <c r="C145" s="4"/>
      <c r="D145" s="4"/>
      <c r="E145" s="110"/>
      <c r="F145" s="110"/>
      <c r="G145" s="110"/>
      <c r="H145" s="4"/>
      <c r="I145" s="4"/>
      <c r="J145" s="4"/>
      <c r="K145" s="109"/>
      <c r="L145" s="110"/>
      <c r="M145" s="109"/>
    </row>
    <row r="146" spans="2:13" ht="17.45" customHeight="1">
      <c r="B146" s="4"/>
      <c r="C146" s="4"/>
      <c r="D146" s="4"/>
      <c r="E146" s="110"/>
      <c r="F146" s="110"/>
      <c r="G146" s="110"/>
      <c r="H146" s="4"/>
      <c r="I146" s="4"/>
      <c r="J146" s="4"/>
      <c r="K146" s="109"/>
      <c r="L146" s="110"/>
      <c r="M146" s="109"/>
    </row>
    <row r="147" spans="2:13" ht="17.45" customHeight="1">
      <c r="B147" s="4"/>
      <c r="C147" s="4"/>
      <c r="D147" s="4"/>
      <c r="E147" s="110"/>
      <c r="F147" s="110"/>
      <c r="G147" s="110"/>
      <c r="H147" s="4"/>
      <c r="I147" s="4"/>
      <c r="J147" s="4"/>
      <c r="K147" s="109"/>
      <c r="L147" s="110"/>
      <c r="M147" s="109"/>
    </row>
    <row r="148" spans="2:13" ht="17.45" customHeight="1">
      <c r="B148" s="4"/>
      <c r="C148" s="4"/>
      <c r="D148" s="4"/>
      <c r="E148" s="110"/>
      <c r="F148" s="110"/>
      <c r="G148" s="110"/>
      <c r="H148" s="4"/>
      <c r="I148" s="4"/>
      <c r="J148" s="4"/>
      <c r="K148" s="109"/>
      <c r="L148" s="110"/>
      <c r="M148" s="109"/>
    </row>
    <row r="149" spans="2:13" ht="17.45" customHeight="1">
      <c r="B149" s="4"/>
      <c r="C149" s="4"/>
      <c r="D149" s="4"/>
      <c r="E149" s="110"/>
      <c r="F149" s="110"/>
      <c r="G149" s="110"/>
      <c r="H149" s="4"/>
      <c r="I149" s="4"/>
      <c r="J149" s="4"/>
      <c r="K149" s="109"/>
      <c r="L149" s="110"/>
      <c r="M149" s="109"/>
    </row>
    <row r="150" spans="2:13" ht="17.45" customHeight="1">
      <c r="B150" s="4"/>
      <c r="C150" s="4"/>
      <c r="D150" s="4"/>
      <c r="E150" s="110"/>
      <c r="F150" s="110"/>
      <c r="G150" s="110"/>
      <c r="H150" s="4"/>
      <c r="I150" s="4"/>
      <c r="J150" s="4"/>
      <c r="K150" s="109"/>
      <c r="L150" s="110"/>
      <c r="M150" s="109"/>
    </row>
    <row r="151" spans="2:13" ht="17.45" customHeight="1">
      <c r="B151" s="4"/>
      <c r="C151" s="4"/>
      <c r="D151" s="4"/>
      <c r="E151" s="110"/>
      <c r="F151" s="110"/>
      <c r="G151" s="110"/>
      <c r="H151" s="4"/>
      <c r="I151" s="4"/>
      <c r="J151" s="4"/>
      <c r="K151" s="109"/>
      <c r="L151" s="110"/>
      <c r="M151" s="109"/>
    </row>
    <row r="152" spans="2:13" ht="17.45" customHeight="1">
      <c r="B152" s="4"/>
      <c r="C152" s="4"/>
      <c r="D152" s="4"/>
      <c r="E152" s="110"/>
      <c r="F152" s="110"/>
      <c r="G152" s="110"/>
      <c r="H152" s="4"/>
      <c r="I152" s="4"/>
      <c r="J152" s="4"/>
      <c r="K152" s="109"/>
      <c r="L152" s="110"/>
      <c r="M152" s="109"/>
    </row>
    <row r="153" spans="2:13" ht="17.45" customHeight="1">
      <c r="B153" s="4"/>
      <c r="C153" s="4"/>
      <c r="D153" s="4"/>
      <c r="E153" s="110"/>
      <c r="F153" s="110"/>
      <c r="G153" s="110"/>
      <c r="H153" s="4"/>
      <c r="I153" s="4"/>
      <c r="J153" s="4"/>
      <c r="K153" s="109"/>
      <c r="L153" s="110"/>
      <c r="M153" s="109"/>
    </row>
    <row r="154" spans="2:13" ht="17.45" customHeight="1">
      <c r="B154" s="4"/>
      <c r="C154" s="4"/>
      <c r="D154" s="4"/>
      <c r="E154" s="110"/>
      <c r="F154" s="110"/>
      <c r="G154" s="110"/>
      <c r="H154" s="4"/>
      <c r="I154" s="4"/>
      <c r="J154" s="4"/>
      <c r="K154" s="109"/>
      <c r="L154" s="110"/>
      <c r="M154" s="109"/>
    </row>
    <row r="155" spans="2:13" ht="17.45" customHeight="1">
      <c r="B155" s="4"/>
      <c r="C155" s="4"/>
      <c r="D155" s="4"/>
      <c r="E155" s="110"/>
      <c r="F155" s="110"/>
      <c r="G155" s="110"/>
      <c r="H155" s="4"/>
      <c r="I155" s="4"/>
      <c r="J155" s="4"/>
      <c r="K155" s="109"/>
      <c r="L155" s="110"/>
      <c r="M155" s="109"/>
    </row>
    <row r="156" spans="2:13" ht="17.45" customHeight="1">
      <c r="B156" s="4"/>
      <c r="C156" s="4"/>
      <c r="D156" s="4"/>
      <c r="E156" s="110"/>
      <c r="F156" s="110"/>
      <c r="G156" s="110"/>
      <c r="H156" s="4"/>
      <c r="I156" s="4"/>
      <c r="J156" s="4"/>
      <c r="K156" s="109"/>
      <c r="L156" s="110"/>
      <c r="M156" s="109"/>
    </row>
    <row r="157" spans="2:13" ht="17.45" customHeight="1">
      <c r="B157" s="4"/>
      <c r="C157" s="4"/>
      <c r="D157" s="4"/>
      <c r="E157" s="110"/>
      <c r="F157" s="110"/>
      <c r="G157" s="110"/>
      <c r="H157" s="4"/>
      <c r="I157" s="4"/>
      <c r="J157" s="4"/>
      <c r="K157" s="109"/>
      <c r="L157" s="110"/>
      <c r="M157" s="109"/>
    </row>
    <row r="158" spans="2:13" ht="17.45" customHeight="1">
      <c r="B158" s="4"/>
      <c r="C158" s="4"/>
      <c r="D158" s="4"/>
      <c r="E158" s="110"/>
      <c r="F158" s="110"/>
      <c r="G158" s="110"/>
      <c r="H158" s="4"/>
      <c r="I158" s="4"/>
      <c r="J158" s="4"/>
      <c r="K158" s="109"/>
      <c r="L158" s="110"/>
      <c r="M158" s="109"/>
    </row>
    <row r="159" spans="2:13" ht="17.45" customHeight="1">
      <c r="B159" s="4"/>
      <c r="C159" s="4"/>
      <c r="D159" s="4"/>
      <c r="E159" s="110"/>
      <c r="F159" s="110"/>
      <c r="G159" s="110"/>
      <c r="H159" s="4"/>
      <c r="I159" s="4"/>
      <c r="J159" s="4"/>
      <c r="K159" s="109"/>
      <c r="L159" s="110"/>
      <c r="M159" s="109"/>
    </row>
    <row r="160" spans="2:13" ht="17.45" customHeight="1">
      <c r="B160" s="4"/>
      <c r="C160" s="4"/>
      <c r="D160" s="4"/>
      <c r="E160" s="110"/>
      <c r="F160" s="110"/>
      <c r="G160" s="110"/>
      <c r="H160" s="4"/>
      <c r="I160" s="4"/>
      <c r="J160" s="4"/>
      <c r="K160" s="109"/>
      <c r="L160" s="110"/>
      <c r="M160" s="109"/>
    </row>
    <row r="161" spans="2:13" ht="17.45" customHeight="1">
      <c r="B161" s="4"/>
      <c r="C161" s="4"/>
      <c r="D161" s="4"/>
      <c r="E161" s="110"/>
      <c r="F161" s="110"/>
      <c r="G161" s="110"/>
      <c r="H161" s="4"/>
      <c r="I161" s="4"/>
      <c r="J161" s="4"/>
      <c r="K161" s="109"/>
      <c r="L161" s="110"/>
      <c r="M161" s="109"/>
    </row>
    <row r="162" spans="2:13" ht="17.45" customHeight="1">
      <c r="B162" s="4"/>
      <c r="C162" s="4"/>
      <c r="D162" s="4"/>
      <c r="E162" s="110"/>
      <c r="F162" s="110"/>
      <c r="G162" s="110"/>
      <c r="H162" s="4"/>
      <c r="I162" s="4"/>
      <c r="J162" s="4"/>
      <c r="K162" s="109"/>
      <c r="L162" s="110"/>
      <c r="M162" s="109"/>
    </row>
    <row r="163" spans="2:13" ht="17.45" customHeight="1">
      <c r="B163" s="4"/>
      <c r="C163" s="4"/>
      <c r="D163" s="4"/>
      <c r="E163" s="110"/>
      <c r="F163" s="110"/>
      <c r="G163" s="110"/>
      <c r="H163" s="4"/>
      <c r="I163" s="4"/>
      <c r="J163" s="4"/>
      <c r="K163" s="109"/>
      <c r="L163" s="110"/>
      <c r="M163" s="109"/>
    </row>
    <row r="164" spans="2:13" ht="17.45" customHeight="1">
      <c r="B164" s="4"/>
      <c r="C164" s="4"/>
      <c r="D164" s="4"/>
      <c r="E164" s="110"/>
      <c r="F164" s="110"/>
      <c r="G164" s="110"/>
      <c r="H164" s="4"/>
      <c r="I164" s="4"/>
      <c r="J164" s="4"/>
      <c r="K164" s="109"/>
      <c r="L164" s="110"/>
      <c r="M164" s="109"/>
    </row>
    <row r="165" spans="2:13" ht="17.45" customHeight="1">
      <c r="B165" s="4"/>
      <c r="C165" s="4"/>
      <c r="D165" s="4"/>
      <c r="E165" s="110"/>
      <c r="F165" s="110"/>
      <c r="G165" s="110"/>
      <c r="H165" s="4"/>
      <c r="I165" s="4"/>
      <c r="J165" s="4"/>
      <c r="K165" s="109"/>
      <c r="L165" s="110"/>
      <c r="M165" s="109"/>
    </row>
    <row r="166" spans="2:13" ht="17.45" customHeight="1">
      <c r="B166" s="4"/>
      <c r="C166" s="4"/>
      <c r="D166" s="4"/>
      <c r="E166" s="110"/>
      <c r="F166" s="110"/>
      <c r="G166" s="110"/>
      <c r="H166" s="4"/>
      <c r="I166" s="4"/>
      <c r="J166" s="4"/>
      <c r="K166" s="109"/>
      <c r="L166" s="110"/>
      <c r="M166" s="109"/>
    </row>
    <row r="167" spans="2:13" ht="17.45" customHeight="1">
      <c r="B167" s="4"/>
      <c r="C167" s="4"/>
      <c r="D167" s="4"/>
      <c r="E167" s="110"/>
      <c r="F167" s="110"/>
      <c r="G167" s="110"/>
      <c r="H167" s="4"/>
      <c r="I167" s="4"/>
      <c r="J167" s="4"/>
      <c r="K167" s="109"/>
      <c r="L167" s="110"/>
      <c r="M167" s="109"/>
    </row>
    <row r="168" spans="2:13" ht="17.45" customHeight="1">
      <c r="B168" s="4"/>
      <c r="C168" s="4"/>
      <c r="D168" s="4"/>
      <c r="E168" s="110"/>
      <c r="F168" s="110"/>
      <c r="G168" s="110"/>
      <c r="H168" s="4"/>
      <c r="I168" s="4"/>
      <c r="J168" s="4"/>
      <c r="K168" s="109"/>
      <c r="L168" s="110"/>
      <c r="M168" s="109"/>
    </row>
    <row r="169" spans="2:13" ht="17.45" customHeight="1">
      <c r="B169" s="4"/>
      <c r="C169" s="4"/>
      <c r="D169" s="4"/>
      <c r="E169" s="110"/>
      <c r="F169" s="110"/>
      <c r="G169" s="110"/>
      <c r="H169" s="4"/>
      <c r="I169" s="4"/>
      <c r="J169" s="4"/>
      <c r="K169" s="109"/>
      <c r="L169" s="110"/>
      <c r="M169" s="109"/>
    </row>
    <row r="170" spans="2:13" ht="17.45" customHeight="1">
      <c r="B170" s="4"/>
      <c r="C170" s="4"/>
      <c r="D170" s="4"/>
      <c r="E170" s="110"/>
      <c r="F170" s="110"/>
      <c r="G170" s="110"/>
      <c r="H170" s="4"/>
      <c r="I170" s="4"/>
      <c r="J170" s="4"/>
      <c r="K170" s="109"/>
      <c r="L170" s="110"/>
      <c r="M170" s="109"/>
    </row>
    <row r="171" spans="2:13" ht="17.45" customHeight="1">
      <c r="B171" s="4"/>
      <c r="C171" s="4"/>
      <c r="D171" s="4"/>
      <c r="E171" s="110"/>
      <c r="F171" s="110"/>
      <c r="G171" s="110"/>
      <c r="H171" s="4"/>
      <c r="I171" s="4"/>
      <c r="J171" s="4"/>
      <c r="K171" s="109"/>
      <c r="L171" s="110"/>
      <c r="M171" s="109"/>
    </row>
    <row r="172" spans="2:13" ht="17.45" customHeight="1">
      <c r="B172" s="4"/>
      <c r="C172" s="4"/>
      <c r="D172" s="4"/>
      <c r="E172" s="110"/>
      <c r="F172" s="110"/>
      <c r="G172" s="110"/>
      <c r="H172" s="4"/>
      <c r="I172" s="4"/>
      <c r="J172" s="4"/>
      <c r="K172" s="109"/>
      <c r="L172" s="110"/>
      <c r="M172" s="109"/>
    </row>
    <row r="173" spans="2:13" ht="17.45" customHeight="1">
      <c r="B173" s="4"/>
      <c r="C173" s="4"/>
      <c r="D173" s="4"/>
      <c r="E173" s="110"/>
      <c r="F173" s="110"/>
      <c r="G173" s="110"/>
      <c r="H173" s="4"/>
      <c r="I173" s="4"/>
      <c r="J173" s="4"/>
      <c r="K173" s="109"/>
      <c r="L173" s="110"/>
      <c r="M173" s="109"/>
    </row>
    <row r="174" spans="2:13" ht="17.45" customHeight="1">
      <c r="B174" s="4"/>
      <c r="C174" s="4"/>
      <c r="D174" s="4"/>
      <c r="E174" s="110"/>
      <c r="F174" s="110"/>
      <c r="G174" s="110"/>
      <c r="H174" s="4"/>
      <c r="I174" s="4"/>
      <c r="J174" s="4"/>
      <c r="K174" s="109"/>
      <c r="L174" s="110"/>
      <c r="M174" s="109"/>
    </row>
    <row r="175" spans="2:13" ht="17.45" customHeight="1">
      <c r="B175" s="4"/>
      <c r="C175" s="4"/>
      <c r="D175" s="4"/>
      <c r="E175" s="110"/>
      <c r="F175" s="110"/>
      <c r="G175" s="110"/>
      <c r="H175" s="4"/>
      <c r="I175" s="4"/>
      <c r="J175" s="4"/>
      <c r="K175" s="109"/>
      <c r="L175" s="110"/>
      <c r="M175" s="109"/>
    </row>
    <row r="176" spans="2:13" ht="17.45" customHeight="1">
      <c r="B176" s="4"/>
      <c r="C176" s="4"/>
      <c r="D176" s="4"/>
      <c r="E176" s="110"/>
      <c r="F176" s="110"/>
      <c r="G176" s="110"/>
      <c r="H176" s="4"/>
      <c r="I176" s="4"/>
      <c r="J176" s="4"/>
      <c r="K176" s="109"/>
      <c r="L176" s="110"/>
      <c r="M176" s="109"/>
    </row>
    <row r="177" spans="2:13" ht="17.45" customHeight="1">
      <c r="B177" s="4"/>
      <c r="C177" s="4"/>
      <c r="D177" s="4"/>
      <c r="E177" s="110"/>
      <c r="F177" s="110"/>
      <c r="G177" s="110"/>
      <c r="H177" s="4"/>
      <c r="I177" s="4"/>
      <c r="J177" s="4"/>
      <c r="K177" s="109"/>
      <c r="L177" s="110"/>
      <c r="M177" s="109"/>
    </row>
    <row r="178" spans="2:13" ht="17.45" customHeight="1">
      <c r="B178" s="4"/>
      <c r="C178" s="4"/>
      <c r="D178" s="4"/>
      <c r="E178" s="110"/>
      <c r="F178" s="110"/>
      <c r="G178" s="110"/>
      <c r="H178" s="4"/>
      <c r="I178" s="4"/>
      <c r="J178" s="4"/>
      <c r="K178" s="109"/>
      <c r="L178" s="110"/>
      <c r="M178" s="109"/>
    </row>
    <row r="179" spans="2:13" ht="17.45" customHeight="1">
      <c r="B179" s="4"/>
      <c r="C179" s="4"/>
      <c r="D179" s="4"/>
      <c r="E179" s="110"/>
      <c r="F179" s="110"/>
      <c r="G179" s="110"/>
      <c r="H179" s="4"/>
      <c r="I179" s="4"/>
      <c r="J179" s="4"/>
      <c r="K179" s="109"/>
      <c r="L179" s="110"/>
      <c r="M179" s="109"/>
    </row>
    <row r="180" spans="2:13" ht="17.45" customHeight="1">
      <c r="B180" s="4"/>
      <c r="H180" s="4"/>
      <c r="I180" s="4"/>
      <c r="J180" s="4"/>
      <c r="K180" s="109"/>
      <c r="L180" s="110"/>
      <c r="M180" s="109"/>
    </row>
    <row r="181" spans="2:13" ht="17.45" customHeight="1">
      <c r="B181" s="4"/>
      <c r="H181" s="4"/>
      <c r="I181" s="4"/>
      <c r="J181" s="4"/>
      <c r="K181" s="109"/>
      <c r="L181" s="110"/>
      <c r="M181" s="109"/>
    </row>
    <row r="182" spans="2:13" ht="17.45" customHeight="1">
      <c r="B182" s="4"/>
      <c r="H182" s="4"/>
      <c r="I182" s="4"/>
      <c r="J182" s="4"/>
      <c r="K182" s="109"/>
      <c r="L182" s="110"/>
      <c r="M182" s="109"/>
    </row>
    <row r="183" spans="2:13" ht="17.45" customHeight="1">
      <c r="H183" s="4"/>
      <c r="I183" s="4"/>
      <c r="J183" s="4"/>
      <c r="K183" s="109"/>
      <c r="L183" s="110"/>
      <c r="M183" s="109"/>
    </row>
    <row r="184" spans="2:13" ht="17.45" customHeight="1">
      <c r="H184" s="4"/>
      <c r="I184" s="4"/>
      <c r="J184" s="4"/>
      <c r="K184" s="109"/>
      <c r="L184" s="110"/>
      <c r="M184" s="109"/>
    </row>
    <row r="185" spans="2:13" ht="17.45" customHeight="1">
      <c r="H185" s="4"/>
      <c r="I185" s="4"/>
      <c r="J185" s="4"/>
      <c r="K185" s="109"/>
      <c r="L185" s="110"/>
      <c r="M185" s="109"/>
    </row>
    <row r="186" spans="2:13" ht="17.45" customHeight="1">
      <c r="H186" s="4"/>
      <c r="I186" s="4"/>
      <c r="J186" s="4"/>
      <c r="K186" s="109"/>
      <c r="L186" s="110"/>
      <c r="M186" s="109"/>
    </row>
    <row r="187" spans="2:13" ht="17.45" customHeight="1">
      <c r="H187" s="4"/>
      <c r="I187" s="4"/>
      <c r="J187" s="4"/>
      <c r="K187" s="109"/>
      <c r="L187" s="110"/>
      <c r="M187" s="109"/>
    </row>
    <row r="188" spans="2:13" ht="17.45" customHeight="1">
      <c r="H188" s="4"/>
      <c r="I188" s="4"/>
      <c r="J188" s="4"/>
      <c r="K188" s="109"/>
      <c r="L188" s="110"/>
      <c r="M188" s="109"/>
    </row>
    <row r="189" spans="2:13" ht="17.45" customHeight="1">
      <c r="H189" s="4"/>
      <c r="I189" s="4"/>
      <c r="J189" s="4"/>
      <c r="K189" s="109"/>
      <c r="L189" s="110"/>
      <c r="M189" s="109"/>
    </row>
    <row r="190" spans="2:13" ht="17.45" customHeight="1">
      <c r="H190" s="4"/>
      <c r="I190" s="4"/>
      <c r="J190" s="4"/>
      <c r="K190" s="109"/>
      <c r="L190" s="110"/>
      <c r="M190" s="109"/>
    </row>
    <row r="191" spans="2:13" ht="17.45" customHeight="1">
      <c r="H191" s="4"/>
      <c r="I191" s="4"/>
      <c r="J191" s="4"/>
      <c r="K191" s="109"/>
      <c r="L191" s="110"/>
      <c r="M191" s="109"/>
    </row>
    <row r="192" spans="2:13" ht="17.45" customHeight="1">
      <c r="H192" s="4"/>
      <c r="I192" s="4"/>
      <c r="J192" s="4"/>
      <c r="K192" s="109"/>
      <c r="L192" s="110"/>
      <c r="M192" s="109"/>
    </row>
    <row r="193" spans="8:13" ht="17.45" customHeight="1">
      <c r="H193" s="4"/>
      <c r="I193" s="4"/>
      <c r="J193" s="4"/>
      <c r="K193" s="109"/>
      <c r="L193" s="110"/>
      <c r="M193" s="109"/>
    </row>
    <row r="194" spans="8:13" ht="17.45" customHeight="1">
      <c r="H194" s="4"/>
      <c r="I194" s="4"/>
      <c r="J194" s="4"/>
      <c r="K194" s="109"/>
      <c r="L194" s="110"/>
      <c r="M194" s="109"/>
    </row>
    <row r="195" spans="8:13" ht="17.45" customHeight="1">
      <c r="H195" s="4"/>
    </row>
    <row r="196" spans="8:13" ht="17.45" customHeight="1">
      <c r="H196" s="4"/>
    </row>
    <row r="197" spans="8:13" ht="17.45" customHeight="1">
      <c r="H197" s="4"/>
    </row>
    <row r="198" spans="8:13" ht="17.45" customHeight="1">
      <c r="H198" s="4"/>
    </row>
  </sheetData>
  <sheetProtection selectLockedCells="1" selectUnlockedCells="1"/>
  <mergeCells count="18">
    <mergeCell ref="C17:D17"/>
    <mergeCell ref="M4:M5"/>
    <mergeCell ref="B6:D6"/>
    <mergeCell ref="H6:J6"/>
    <mergeCell ref="J9:J10"/>
    <mergeCell ref="K9:K10"/>
    <mergeCell ref="L9:L10"/>
    <mergeCell ref="M9:M10"/>
    <mergeCell ref="B2:M2"/>
    <mergeCell ref="B3:D3"/>
    <mergeCell ref="H3:J3"/>
    <mergeCell ref="B4:D4"/>
    <mergeCell ref="E4:E5"/>
    <mergeCell ref="F4:F5"/>
    <mergeCell ref="G4:G5"/>
    <mergeCell ref="H4:J4"/>
    <mergeCell ref="K4:K5"/>
    <mergeCell ref="L4:L5"/>
  </mergeCells>
  <phoneticPr fontId="3" type="noConversion"/>
  <pageMargins left="0.43307086614173229" right="0.15748031496062992" top="0.27559055118110237" bottom="0.35433070866141736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N193"/>
  <sheetViews>
    <sheetView showGridLines="0" view="pageBreakPreview" zoomScale="90" zoomScaleNormal="100" zoomScaleSheetLayoutView="90" workbookViewId="0">
      <pane xSplit="4" ySplit="6" topLeftCell="E13" activePane="bottomRight" state="frozen"/>
      <selection activeCell="D383" sqref="D383"/>
      <selection pane="topRight" activeCell="D383" sqref="D383"/>
      <selection pane="bottomLeft" activeCell="D383" sqref="D383"/>
      <selection pane="bottomRight" activeCell="O27" sqref="O27"/>
    </sheetView>
  </sheetViews>
  <sheetFormatPr defaultRowHeight="17.45" customHeight="1"/>
  <cols>
    <col min="1" max="1" width="0.625" style="2" customWidth="1"/>
    <col min="2" max="4" width="9.75" style="2" customWidth="1"/>
    <col min="5" max="5" width="14.375" style="2" customWidth="1"/>
    <col min="6" max="6" width="13.375" style="82" customWidth="1"/>
    <col min="7" max="7" width="13.625" style="82" customWidth="1"/>
    <col min="8" max="8" width="10.25" style="2" customWidth="1"/>
    <col min="9" max="9" width="10.625" style="2" customWidth="1"/>
    <col min="10" max="10" width="15.875" style="2" customWidth="1"/>
    <col min="11" max="11" width="15.5" style="2" customWidth="1"/>
    <col min="12" max="12" width="15.625" style="107" customWidth="1"/>
    <col min="13" max="13" width="15.75" style="2" hidden="1" customWidth="1"/>
    <col min="14" max="14" width="12.875" style="2" customWidth="1"/>
    <col min="15" max="16384" width="9" style="2"/>
  </cols>
  <sheetData>
    <row r="2" spans="2:14" s="2" customFormat="1" ht="30" customHeight="1">
      <c r="B2" s="111" t="s">
        <v>213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4" s="2" customFormat="1" ht="17.45" customHeight="1" thickBot="1">
      <c r="B3" s="3" t="s">
        <v>212</v>
      </c>
      <c r="C3" s="3"/>
      <c r="D3" s="3"/>
      <c r="E3" s="112"/>
      <c r="F3" s="4"/>
      <c r="G3" s="4"/>
      <c r="H3" s="3"/>
      <c r="I3" s="3"/>
      <c r="J3" s="3"/>
      <c r="K3" s="112"/>
      <c r="L3" s="5"/>
    </row>
    <row r="4" spans="2:14" s="2" customFormat="1" ht="24" customHeight="1">
      <c r="B4" s="7" t="s">
        <v>210</v>
      </c>
      <c r="C4" s="8"/>
      <c r="D4" s="8"/>
      <c r="E4" s="113" t="s">
        <v>211</v>
      </c>
      <c r="F4" s="114" t="s">
        <v>208</v>
      </c>
      <c r="G4" s="115" t="s">
        <v>207</v>
      </c>
      <c r="H4" s="7" t="s">
        <v>210</v>
      </c>
      <c r="I4" s="8"/>
      <c r="J4" s="8"/>
      <c r="K4" s="113" t="s">
        <v>209</v>
      </c>
      <c r="L4" s="114" t="s">
        <v>208</v>
      </c>
      <c r="M4" s="116"/>
      <c r="N4" s="115" t="s">
        <v>207</v>
      </c>
    </row>
    <row r="5" spans="2:14" s="2" customFormat="1" ht="24" customHeight="1">
      <c r="B5" s="11" t="s">
        <v>206</v>
      </c>
      <c r="C5" s="12" t="s">
        <v>205</v>
      </c>
      <c r="D5" s="12" t="s">
        <v>202</v>
      </c>
      <c r="E5" s="117"/>
      <c r="F5" s="118"/>
      <c r="G5" s="119"/>
      <c r="H5" s="11" t="s">
        <v>204</v>
      </c>
      <c r="I5" s="12" t="s">
        <v>203</v>
      </c>
      <c r="J5" s="12" t="s">
        <v>202</v>
      </c>
      <c r="K5" s="117"/>
      <c r="L5" s="118"/>
      <c r="M5" s="4"/>
      <c r="N5" s="119"/>
    </row>
    <row r="6" spans="2:14" s="2" customFormat="1" ht="24" customHeight="1">
      <c r="B6" s="15" t="s">
        <v>201</v>
      </c>
      <c r="C6" s="16"/>
      <c r="D6" s="17"/>
      <c r="E6" s="18">
        <f>SUM(E7,E10,E13+E16)</f>
        <v>79400.03</v>
      </c>
      <c r="F6" s="18">
        <f>SUM(F7,F10,F13,F16)</f>
        <v>76200.03</v>
      </c>
      <c r="G6" s="120">
        <f>+E6-F6</f>
        <v>3200</v>
      </c>
      <c r="H6" s="20" t="s">
        <v>200</v>
      </c>
      <c r="I6" s="21"/>
      <c r="J6" s="21"/>
      <c r="K6" s="121">
        <f>SUM(K7+K23+K32)</f>
        <v>79400.03027954133</v>
      </c>
      <c r="L6" s="121">
        <f>L7+L23+L32</f>
        <v>76200.26999999999</v>
      </c>
      <c r="M6" s="4"/>
      <c r="N6" s="122">
        <f>K6-L6</f>
        <v>3199.7602795413404</v>
      </c>
    </row>
    <row r="7" spans="2:14" s="2" customFormat="1" ht="17.45" customHeight="1">
      <c r="B7" s="24" t="s">
        <v>199</v>
      </c>
      <c r="C7" s="73" t="s">
        <v>61</v>
      </c>
      <c r="D7" s="74"/>
      <c r="E7" s="27">
        <f>SUM(E8)</f>
        <v>79400</v>
      </c>
      <c r="F7" s="27">
        <f>SUM(F8)</f>
        <v>76200</v>
      </c>
      <c r="G7" s="123">
        <f>+E7-F7</f>
        <v>3200</v>
      </c>
      <c r="H7" s="24" t="s">
        <v>198</v>
      </c>
      <c r="I7" s="29"/>
      <c r="J7" s="30" t="s">
        <v>170</v>
      </c>
      <c r="K7" s="124">
        <f>SUM(K8,K14,K17)</f>
        <v>54300.890879541337</v>
      </c>
      <c r="L7" s="124">
        <f>SUM(L8,L14,L17)</f>
        <v>43874.59</v>
      </c>
      <c r="M7" s="4"/>
      <c r="N7" s="125">
        <f>K7-L7</f>
        <v>10426.300879541341</v>
      </c>
    </row>
    <row r="8" spans="2:14" s="2" customFormat="1" ht="17.45" customHeight="1">
      <c r="B8" s="34"/>
      <c r="C8" s="35" t="s">
        <v>197</v>
      </c>
      <c r="D8" s="36" t="s">
        <v>177</v>
      </c>
      <c r="E8" s="37">
        <f>SUM(E9:E9)</f>
        <v>79400</v>
      </c>
      <c r="F8" s="37">
        <f>SUM(F9:F9)</f>
        <v>76200</v>
      </c>
      <c r="G8" s="126">
        <f>+E8-F8</f>
        <v>3200</v>
      </c>
      <c r="H8" s="39"/>
      <c r="I8" s="40" t="s">
        <v>196</v>
      </c>
      <c r="J8" s="41" t="s">
        <v>58</v>
      </c>
      <c r="K8" s="127">
        <f>SUM(K9:K13)</f>
        <v>51258.890879541337</v>
      </c>
      <c r="L8" s="127">
        <f>SUM(L9:L13)</f>
        <v>32941.589999999997</v>
      </c>
      <c r="M8" s="4"/>
      <c r="N8" s="128">
        <f>K8-L8</f>
        <v>18317.300879541341</v>
      </c>
    </row>
    <row r="9" spans="2:14" s="2" customFormat="1" ht="17.45" customHeight="1">
      <c r="B9" s="34"/>
      <c r="C9" s="53"/>
      <c r="D9" s="54" t="s">
        <v>195</v>
      </c>
      <c r="E9" s="76">
        <f>[2]세입!E10</f>
        <v>79400</v>
      </c>
      <c r="F9" s="76">
        <f>[2]세입!F9</f>
        <v>76200</v>
      </c>
      <c r="G9" s="129">
        <f>+E9-F9</f>
        <v>3200</v>
      </c>
      <c r="H9" s="39"/>
      <c r="I9" s="48"/>
      <c r="J9" s="49" t="s">
        <v>56</v>
      </c>
      <c r="K9" s="50">
        <f>[2]세출!D9</f>
        <v>40265.5</v>
      </c>
      <c r="L9" s="50">
        <f>[2]세출!E9</f>
        <v>22321.59</v>
      </c>
      <c r="M9" s="4"/>
      <c r="N9" s="130">
        <f>K9-L9</f>
        <v>17943.91</v>
      </c>
    </row>
    <row r="10" spans="2:14" s="2" customFormat="1" ht="17.45" customHeight="1">
      <c r="B10" s="24" t="s">
        <v>194</v>
      </c>
      <c r="C10" s="73" t="s">
        <v>170</v>
      </c>
      <c r="D10" s="74"/>
      <c r="E10" s="27">
        <f>SUM(E11)</f>
        <v>0</v>
      </c>
      <c r="F10" s="27">
        <f>SUM(F11)</f>
        <v>0</v>
      </c>
      <c r="G10" s="123">
        <f>+E10-F10</f>
        <v>0</v>
      </c>
      <c r="H10" s="39"/>
      <c r="I10" s="48"/>
      <c r="J10" s="57"/>
      <c r="K10" s="58"/>
      <c r="L10" s="58"/>
      <c r="M10" s="4"/>
      <c r="N10" s="131"/>
    </row>
    <row r="11" spans="2:14" s="2" customFormat="1" ht="17.45" customHeight="1">
      <c r="B11" s="34"/>
      <c r="C11" s="35" t="s">
        <v>22</v>
      </c>
      <c r="D11" s="36" t="s">
        <v>177</v>
      </c>
      <c r="E11" s="37">
        <f>SUM(E12:E12)</f>
        <v>0</v>
      </c>
      <c r="F11" s="37">
        <f>SUM(F12:F12)</f>
        <v>0</v>
      </c>
      <c r="G11" s="126">
        <f>+E11-F11</f>
        <v>0</v>
      </c>
      <c r="H11" s="39"/>
      <c r="I11" s="48"/>
      <c r="J11" s="45" t="s">
        <v>193</v>
      </c>
      <c r="K11" s="61">
        <f>[2]세출!D12</f>
        <v>3396.3</v>
      </c>
      <c r="L11" s="61">
        <f>[2]세출!E12</f>
        <v>6171</v>
      </c>
      <c r="M11" s="4"/>
      <c r="N11" s="132">
        <f>K11-L11</f>
        <v>-2774.7</v>
      </c>
    </row>
    <row r="12" spans="2:14" s="2" customFormat="1" ht="17.45" customHeight="1">
      <c r="B12" s="71"/>
      <c r="C12" s="53"/>
      <c r="D12" s="54" t="s">
        <v>192</v>
      </c>
      <c r="E12" s="76">
        <f>[2]세입!E14</f>
        <v>0</v>
      </c>
      <c r="F12" s="76">
        <f>[2]세입!F14</f>
        <v>0</v>
      </c>
      <c r="G12" s="129">
        <f>+E12-F12</f>
        <v>0</v>
      </c>
      <c r="H12" s="39"/>
      <c r="I12" s="48"/>
      <c r="J12" s="63" t="s">
        <v>191</v>
      </c>
      <c r="K12" s="61">
        <f>[2]세출!D17</f>
        <v>3538.4833333333336</v>
      </c>
      <c r="L12" s="61">
        <f>[2]세출!E17</f>
        <v>2160</v>
      </c>
      <c r="M12" s="4"/>
      <c r="N12" s="132">
        <f>K12-L12</f>
        <v>1378.4833333333336</v>
      </c>
    </row>
    <row r="13" spans="2:14" s="2" customFormat="1" ht="17.45" customHeight="1">
      <c r="B13" s="34" t="s">
        <v>190</v>
      </c>
      <c r="C13" s="73" t="s">
        <v>170</v>
      </c>
      <c r="D13" s="74"/>
      <c r="E13" s="27">
        <f>SUM(E14)</f>
        <v>0</v>
      </c>
      <c r="F13" s="27">
        <f>SUM(F14)</f>
        <v>0</v>
      </c>
      <c r="G13" s="123">
        <f>+E13-F13</f>
        <v>0</v>
      </c>
      <c r="H13" s="39"/>
      <c r="I13" s="48"/>
      <c r="J13" s="63" t="s">
        <v>189</v>
      </c>
      <c r="K13" s="61">
        <f>[2]세출!D20</f>
        <v>4058.6075462080003</v>
      </c>
      <c r="L13" s="61">
        <f>[2]세출!E20</f>
        <v>2289</v>
      </c>
      <c r="M13" s="4"/>
      <c r="N13" s="132">
        <f>K13-L13</f>
        <v>1769.6075462080003</v>
      </c>
    </row>
    <row r="14" spans="2:14" s="2" customFormat="1" ht="17.45" customHeight="1">
      <c r="B14" s="34"/>
      <c r="C14" s="35" t="s">
        <v>57</v>
      </c>
      <c r="D14" s="36" t="s">
        <v>23</v>
      </c>
      <c r="E14" s="37">
        <f>SUM(E15:E15)</f>
        <v>0</v>
      </c>
      <c r="F14" s="37">
        <f>SUM(F15:F15)</f>
        <v>0</v>
      </c>
      <c r="G14" s="126">
        <f>+E14-F14</f>
        <v>0</v>
      </c>
      <c r="H14" s="39"/>
      <c r="I14" s="40" t="s">
        <v>188</v>
      </c>
      <c r="J14" s="41" t="s">
        <v>177</v>
      </c>
      <c r="K14" s="127">
        <f>SUM(K15:K16)</f>
        <v>150</v>
      </c>
      <c r="L14" s="127">
        <f>SUM(L15:L16)</f>
        <v>1445</v>
      </c>
      <c r="M14" s="4"/>
      <c r="N14" s="128">
        <f>K14-L14</f>
        <v>-1295</v>
      </c>
    </row>
    <row r="15" spans="2:14" s="2" customFormat="1" ht="17.45" customHeight="1">
      <c r="B15" s="34"/>
      <c r="C15" s="65"/>
      <c r="D15" s="63" t="s">
        <v>187</v>
      </c>
      <c r="E15" s="66">
        <f>[2]세입!E18</f>
        <v>0</v>
      </c>
      <c r="F15" s="66">
        <f>[2]세입!F18</f>
        <v>0</v>
      </c>
      <c r="G15" s="133">
        <f>+E15-F15</f>
        <v>0</v>
      </c>
      <c r="H15" s="39"/>
      <c r="I15" s="48"/>
      <c r="J15" s="45" t="s">
        <v>186</v>
      </c>
      <c r="K15" s="61">
        <f>[2]세출!D27</f>
        <v>150</v>
      </c>
      <c r="L15" s="61">
        <f>[2]세출!E27</f>
        <v>1318</v>
      </c>
      <c r="M15" s="4"/>
      <c r="N15" s="132">
        <f>K15-L15</f>
        <v>-1168</v>
      </c>
    </row>
    <row r="16" spans="2:14" s="2" customFormat="1" ht="17.45" customHeight="1">
      <c r="B16" s="24" t="s">
        <v>184</v>
      </c>
      <c r="C16" s="73" t="s">
        <v>61</v>
      </c>
      <c r="D16" s="74"/>
      <c r="E16" s="27">
        <f>SUM(E17)</f>
        <v>0.03</v>
      </c>
      <c r="F16" s="27">
        <f>SUM(F17)</f>
        <v>0.03</v>
      </c>
      <c r="G16" s="123">
        <f>+E16-F16</f>
        <v>0</v>
      </c>
      <c r="H16" s="39"/>
      <c r="I16" s="48"/>
      <c r="J16" s="63" t="s">
        <v>185</v>
      </c>
      <c r="K16" s="61">
        <f>[2]세출!D29</f>
        <v>0</v>
      </c>
      <c r="L16" s="61">
        <f>[2]세출!E29</f>
        <v>127</v>
      </c>
      <c r="M16" s="61">
        <f>[2]세출!F29</f>
        <v>-127</v>
      </c>
      <c r="N16" s="132">
        <f>K16-L16</f>
        <v>-127</v>
      </c>
    </row>
    <row r="17" spans="2:14" s="2" customFormat="1" ht="17.45" customHeight="1">
      <c r="B17" s="34"/>
      <c r="C17" s="35" t="s">
        <v>184</v>
      </c>
      <c r="D17" s="36" t="s">
        <v>177</v>
      </c>
      <c r="E17" s="37">
        <f>SUM(E18:E18)</f>
        <v>0.03</v>
      </c>
      <c r="F17" s="37">
        <f>SUM(F18:F18)</f>
        <v>0.03</v>
      </c>
      <c r="G17" s="126">
        <f>+E17-F17</f>
        <v>0</v>
      </c>
      <c r="H17" s="39"/>
      <c r="I17" s="40" t="s">
        <v>183</v>
      </c>
      <c r="J17" s="41" t="s">
        <v>58</v>
      </c>
      <c r="K17" s="127">
        <f>SUM(K18:K22)</f>
        <v>2892</v>
      </c>
      <c r="L17" s="127">
        <f>SUM(L18:M22)</f>
        <v>9488</v>
      </c>
      <c r="M17" s="127">
        <f>SUM(M18:M21)</f>
        <v>0</v>
      </c>
      <c r="N17" s="128">
        <f>K17-L17</f>
        <v>-6596</v>
      </c>
    </row>
    <row r="18" spans="2:14" s="2" customFormat="1" ht="17.45" customHeight="1" thickBot="1">
      <c r="B18" s="77"/>
      <c r="C18" s="78"/>
      <c r="D18" s="79" t="s">
        <v>59</v>
      </c>
      <c r="E18" s="80">
        <f>[2]세입!E22</f>
        <v>0.03</v>
      </c>
      <c r="F18" s="80">
        <f>[2]세입!F22</f>
        <v>0.03</v>
      </c>
      <c r="G18" s="134">
        <f>+E18-F18</f>
        <v>0</v>
      </c>
      <c r="H18" s="39"/>
      <c r="I18" s="93"/>
      <c r="J18" s="135" t="s">
        <v>60</v>
      </c>
      <c r="K18" s="136">
        <f>[2]세출!D32</f>
        <v>506.4</v>
      </c>
      <c r="L18" s="136">
        <f>[2]세출!E32</f>
        <v>2936</v>
      </c>
      <c r="M18" s="137"/>
      <c r="N18" s="138">
        <f>K18-L18</f>
        <v>-2429.6</v>
      </c>
    </row>
    <row r="19" spans="2:14" s="2" customFormat="1" ht="17.45" customHeight="1">
      <c r="B19" s="84"/>
      <c r="C19" s="84"/>
      <c r="D19" s="84"/>
      <c r="E19" s="84"/>
      <c r="F19" s="85"/>
      <c r="G19" s="85"/>
      <c r="H19" s="39"/>
      <c r="I19" s="48"/>
      <c r="J19" s="135" t="s">
        <v>182</v>
      </c>
      <c r="K19" s="136">
        <f>[2]세출!D34</f>
        <v>1317.6</v>
      </c>
      <c r="L19" s="136">
        <f>[2]세출!E34</f>
        <v>2297</v>
      </c>
      <c r="M19" s="4"/>
      <c r="N19" s="138">
        <f>K19-L19</f>
        <v>-979.40000000000009</v>
      </c>
    </row>
    <row r="20" spans="2:14" s="2" customFormat="1" ht="17.45" customHeight="1">
      <c r="B20" s="84"/>
      <c r="C20" s="84"/>
      <c r="D20" s="84"/>
      <c r="E20" s="84"/>
      <c r="F20" s="85"/>
      <c r="G20" s="85"/>
      <c r="H20" s="39"/>
      <c r="I20" s="48"/>
      <c r="J20" s="135" t="s">
        <v>181</v>
      </c>
      <c r="K20" s="136">
        <f>[2]세출!D37</f>
        <v>0</v>
      </c>
      <c r="L20" s="136">
        <f>[2]세출!E37</f>
        <v>300</v>
      </c>
      <c r="M20" s="4"/>
      <c r="N20" s="138">
        <f>K20-L20</f>
        <v>-300</v>
      </c>
    </row>
    <row r="21" spans="2:14" s="2" customFormat="1" ht="17.45" customHeight="1">
      <c r="B21" s="84"/>
      <c r="C21" s="84"/>
      <c r="D21" s="84"/>
      <c r="E21" s="84"/>
      <c r="F21" s="85"/>
      <c r="G21" s="85"/>
      <c r="H21" s="39"/>
      <c r="I21" s="48"/>
      <c r="J21" s="135" t="s">
        <v>180</v>
      </c>
      <c r="K21" s="136">
        <f>[2]세출!D39</f>
        <v>868</v>
      </c>
      <c r="L21" s="136">
        <f>[2]세출!E39</f>
        <v>3955</v>
      </c>
      <c r="M21" s="4"/>
      <c r="N21" s="138">
        <f>K21-L21</f>
        <v>-3087</v>
      </c>
    </row>
    <row r="22" spans="2:14" s="2" customFormat="1" ht="17.45" customHeight="1">
      <c r="B22" s="84"/>
      <c r="C22" s="84"/>
      <c r="D22" s="84"/>
      <c r="E22" s="84"/>
      <c r="F22" s="85"/>
      <c r="G22" s="85"/>
      <c r="H22" s="39"/>
      <c r="I22" s="48"/>
      <c r="J22" s="135" t="s">
        <v>179</v>
      </c>
      <c r="K22" s="136">
        <f>[2]세출!D41</f>
        <v>200</v>
      </c>
      <c r="L22" s="136">
        <f>[2]세출!E41</f>
        <v>0</v>
      </c>
      <c r="M22" s="4"/>
      <c r="N22" s="138">
        <f>K22-L22</f>
        <v>200</v>
      </c>
    </row>
    <row r="23" spans="2:14" s="2" customFormat="1" ht="17.45" customHeight="1">
      <c r="B23" s="84"/>
      <c r="C23" s="84"/>
      <c r="D23" s="84"/>
      <c r="E23" s="84"/>
      <c r="F23" s="85"/>
      <c r="G23" s="85"/>
      <c r="H23" s="86" t="s">
        <v>178</v>
      </c>
      <c r="I23" s="29"/>
      <c r="J23" s="139" t="s">
        <v>61</v>
      </c>
      <c r="K23" s="140">
        <f>K24</f>
        <v>25099.109400000001</v>
      </c>
      <c r="L23" s="140">
        <f>L24</f>
        <v>32325.65</v>
      </c>
      <c r="M23" s="4"/>
      <c r="N23" s="141">
        <f>K23-L23</f>
        <v>-7226.5406000000003</v>
      </c>
    </row>
    <row r="24" spans="2:14" s="2" customFormat="1" ht="17.45" customHeight="1">
      <c r="B24" s="84"/>
      <c r="C24" s="84"/>
      <c r="D24" s="84"/>
      <c r="E24" s="142"/>
      <c r="F24" s="85"/>
      <c r="G24" s="85"/>
      <c r="H24" s="88"/>
      <c r="I24" s="40" t="s">
        <v>178</v>
      </c>
      <c r="J24" s="41" t="s">
        <v>177</v>
      </c>
      <c r="K24" s="143">
        <f>SUM(K25:K31)</f>
        <v>25099.109400000001</v>
      </c>
      <c r="L24" s="143">
        <f>SUM(L25:L31)</f>
        <v>32325.65</v>
      </c>
      <c r="M24" s="4"/>
      <c r="N24" s="144">
        <f>K24-L24</f>
        <v>-7226.5406000000003</v>
      </c>
    </row>
    <row r="25" spans="2:14" s="2" customFormat="1" ht="21" customHeight="1">
      <c r="B25" s="84"/>
      <c r="C25" s="84"/>
      <c r="D25" s="84"/>
      <c r="E25" s="142"/>
      <c r="F25" s="85"/>
      <c r="G25" s="85"/>
      <c r="H25" s="88"/>
      <c r="I25" s="145"/>
      <c r="J25" s="63" t="s">
        <v>62</v>
      </c>
      <c r="K25" s="64">
        <f>[2]세출!D45</f>
        <v>535</v>
      </c>
      <c r="L25" s="64">
        <f>[2]세출!E45</f>
        <v>6437</v>
      </c>
      <c r="M25" s="4"/>
      <c r="N25" s="146">
        <f>K25-L25</f>
        <v>-5902</v>
      </c>
    </row>
    <row r="26" spans="2:14" s="2" customFormat="1" ht="21" customHeight="1">
      <c r="B26" s="84"/>
      <c r="C26" s="84"/>
      <c r="D26" s="84"/>
      <c r="E26" s="142"/>
      <c r="F26" s="85"/>
      <c r="G26" s="85"/>
      <c r="H26" s="88"/>
      <c r="I26" s="145"/>
      <c r="J26" s="147" t="s">
        <v>176</v>
      </c>
      <c r="K26" s="64">
        <f>[2]세출!D49</f>
        <v>0</v>
      </c>
      <c r="L26" s="64">
        <f>[2]세출!E49</f>
        <v>0</v>
      </c>
      <c r="M26" s="64">
        <f>[2]세출!G49</f>
        <v>0</v>
      </c>
      <c r="N26" s="146">
        <f>K26-L26</f>
        <v>0</v>
      </c>
    </row>
    <row r="27" spans="2:14" s="2" customFormat="1" ht="21" customHeight="1">
      <c r="B27" s="84"/>
      <c r="C27" s="84"/>
      <c r="D27" s="84"/>
      <c r="E27" s="142"/>
      <c r="F27" s="85"/>
      <c r="G27" s="85"/>
      <c r="H27" s="88"/>
      <c r="I27" s="145"/>
      <c r="J27" s="148" t="s">
        <v>175</v>
      </c>
      <c r="K27" s="64">
        <f>[2]세출!D51</f>
        <v>20947.206999999999</v>
      </c>
      <c r="L27" s="64">
        <f>[2]세출!E51</f>
        <v>17137</v>
      </c>
      <c r="M27" s="64">
        <f>[2]세출!F51</f>
        <v>3810.2069999999985</v>
      </c>
      <c r="N27" s="146">
        <f>K27-L27</f>
        <v>3810.2069999999985</v>
      </c>
    </row>
    <row r="28" spans="2:14" s="2" customFormat="1" ht="21" customHeight="1">
      <c r="B28" s="84"/>
      <c r="C28" s="84"/>
      <c r="D28" s="84"/>
      <c r="E28" s="142"/>
      <c r="F28" s="85"/>
      <c r="G28" s="85"/>
      <c r="H28" s="88"/>
      <c r="I28" s="145"/>
      <c r="J28" s="148" t="s">
        <v>174</v>
      </c>
      <c r="K28" s="64">
        <f>[2]세출!D59</f>
        <v>1516.1124</v>
      </c>
      <c r="L28" s="64">
        <f>[2]세출!E59</f>
        <v>2143</v>
      </c>
      <c r="M28" s="64">
        <f>[2]세출!F59</f>
        <v>-626.88760000000002</v>
      </c>
      <c r="N28" s="146">
        <f>K28-L28</f>
        <v>-626.88760000000002</v>
      </c>
    </row>
    <row r="29" spans="2:14" s="2" customFormat="1" ht="21" customHeight="1">
      <c r="B29" s="84"/>
      <c r="C29" s="84"/>
      <c r="D29" s="84"/>
      <c r="E29" s="142"/>
      <c r="F29" s="85"/>
      <c r="G29" s="85"/>
      <c r="H29" s="88"/>
      <c r="I29" s="145"/>
      <c r="J29" s="148" t="s">
        <v>173</v>
      </c>
      <c r="K29" s="64">
        <f>[2]세출!D66</f>
        <v>1260</v>
      </c>
      <c r="L29" s="64">
        <f>[2]세출!E66</f>
        <v>2792</v>
      </c>
      <c r="M29" s="64">
        <f>[2]세출!F49</f>
        <v>0</v>
      </c>
      <c r="N29" s="146">
        <f>K29-L29</f>
        <v>-1532</v>
      </c>
    </row>
    <row r="30" spans="2:14" s="2" customFormat="1" ht="21" customHeight="1">
      <c r="B30" s="84"/>
      <c r="C30" s="84"/>
      <c r="D30" s="84"/>
      <c r="E30" s="142"/>
      <c r="F30" s="85"/>
      <c r="G30" s="85"/>
      <c r="H30" s="88"/>
      <c r="I30" s="145"/>
      <c r="J30" s="148" t="s">
        <v>172</v>
      </c>
      <c r="K30" s="64">
        <f>[2]세출!D69</f>
        <v>690.79</v>
      </c>
      <c r="L30" s="64">
        <f>[2]세출!E69</f>
        <v>2916.65</v>
      </c>
      <c r="M30" s="64">
        <f>[2]세출!F69</f>
        <v>687.87334999999996</v>
      </c>
      <c r="N30" s="146">
        <f>K30-L30</f>
        <v>-2225.86</v>
      </c>
    </row>
    <row r="31" spans="2:14" s="2" customFormat="1" ht="21" customHeight="1">
      <c r="B31" s="84"/>
      <c r="C31" s="84"/>
      <c r="D31" s="84"/>
      <c r="E31" s="142"/>
      <c r="F31" s="85"/>
      <c r="G31" s="85"/>
      <c r="H31" s="88"/>
      <c r="I31" s="149"/>
      <c r="J31" s="54" t="s">
        <v>171</v>
      </c>
      <c r="K31" s="64">
        <f>[2]세출!D77</f>
        <v>150</v>
      </c>
      <c r="L31" s="75">
        <f>[2]세출!E77</f>
        <v>900</v>
      </c>
      <c r="M31" s="75">
        <f>[2]세출!F77</f>
        <v>-750</v>
      </c>
      <c r="N31" s="146">
        <f>K31-L31</f>
        <v>-750</v>
      </c>
    </row>
    <row r="32" spans="2:14" s="2" customFormat="1" ht="17.45" customHeight="1">
      <c r="B32" s="84"/>
      <c r="C32" s="84"/>
      <c r="D32" s="84"/>
      <c r="E32" s="142"/>
      <c r="F32" s="85"/>
      <c r="G32" s="85"/>
      <c r="H32" s="86" t="s">
        <v>169</v>
      </c>
      <c r="I32" s="29"/>
      <c r="J32" s="139" t="s">
        <v>170</v>
      </c>
      <c r="K32" s="140">
        <f>K33</f>
        <v>0.03</v>
      </c>
      <c r="L32" s="140">
        <f>L33</f>
        <v>0.03</v>
      </c>
      <c r="M32" s="4"/>
      <c r="N32" s="141">
        <f>K32-L32</f>
        <v>0</v>
      </c>
    </row>
    <row r="33" spans="2:14" s="2" customFormat="1" ht="17.45" customHeight="1">
      <c r="B33" s="84"/>
      <c r="C33" s="84"/>
      <c r="D33" s="84"/>
      <c r="E33" s="142"/>
      <c r="F33" s="85"/>
      <c r="G33" s="85"/>
      <c r="H33" s="88"/>
      <c r="I33" s="40" t="s">
        <v>169</v>
      </c>
      <c r="J33" s="41" t="s">
        <v>168</v>
      </c>
      <c r="K33" s="143">
        <f>K34</f>
        <v>0.03</v>
      </c>
      <c r="L33" s="143">
        <f>L34</f>
        <v>0.03</v>
      </c>
      <c r="M33" s="4"/>
      <c r="N33" s="144">
        <f>+L33-K33</f>
        <v>0</v>
      </c>
    </row>
    <row r="34" spans="2:14" s="2" customFormat="1" ht="28.5" customHeight="1" thickBot="1">
      <c r="B34" s="84"/>
      <c r="C34" s="84"/>
      <c r="D34" s="84"/>
      <c r="E34" s="142"/>
      <c r="F34" s="85"/>
      <c r="G34" s="85"/>
      <c r="H34" s="102"/>
      <c r="I34" s="103"/>
      <c r="J34" s="79" t="s">
        <v>55</v>
      </c>
      <c r="K34" s="150">
        <f>[2]세출!E79</f>
        <v>0.03</v>
      </c>
      <c r="L34" s="151">
        <f>[2]세출!E79</f>
        <v>0.03</v>
      </c>
      <c r="M34" s="152"/>
      <c r="N34" s="153">
        <f>K34-L34</f>
        <v>0</v>
      </c>
    </row>
    <row r="35" spans="2:14" s="2" customFormat="1" ht="17.45" customHeight="1">
      <c r="B35" s="84"/>
      <c r="C35" s="84"/>
      <c r="D35" s="84"/>
      <c r="E35" s="142"/>
      <c r="F35" s="85"/>
      <c r="G35" s="85"/>
      <c r="L35" s="107"/>
    </row>
    <row r="36" spans="2:14" s="2" customFormat="1" ht="17.45" customHeight="1">
      <c r="B36" s="84"/>
      <c r="C36" s="84"/>
      <c r="D36" s="84"/>
      <c r="E36" s="142"/>
      <c r="F36" s="85"/>
      <c r="G36" s="85"/>
      <c r="H36" s="108"/>
      <c r="I36" s="84"/>
      <c r="J36" s="84"/>
      <c r="K36" s="109"/>
    </row>
    <row r="37" spans="2:14" s="2" customFormat="1" ht="17.45" customHeight="1">
      <c r="B37" s="84"/>
      <c r="C37" s="84"/>
      <c r="D37" s="84"/>
      <c r="E37" s="142"/>
      <c r="F37" s="85"/>
      <c r="G37" s="85"/>
      <c r="H37" s="108"/>
      <c r="I37" s="4"/>
      <c r="J37" s="4"/>
      <c r="K37" s="4"/>
      <c r="L37" s="109"/>
    </row>
    <row r="38" spans="2:14" s="2" customFormat="1" ht="17.45" customHeight="1">
      <c r="B38" s="84"/>
      <c r="C38" s="84"/>
      <c r="D38" s="84"/>
      <c r="E38" s="142"/>
      <c r="F38" s="85"/>
      <c r="G38" s="85"/>
      <c r="H38" s="108"/>
      <c r="I38" s="4"/>
      <c r="J38" s="4"/>
      <c r="K38" s="4"/>
      <c r="L38" s="109"/>
    </row>
    <row r="39" spans="2:14" s="2" customFormat="1" ht="17.45" customHeight="1">
      <c r="B39" s="84"/>
      <c r="C39" s="84"/>
      <c r="D39" s="84"/>
      <c r="E39" s="142"/>
      <c r="F39" s="85"/>
      <c r="G39" s="85"/>
      <c r="H39" s="4"/>
      <c r="I39" s="4"/>
      <c r="J39" s="4"/>
      <c r="K39" s="4"/>
      <c r="L39" s="109"/>
    </row>
    <row r="40" spans="2:14" s="2" customFormat="1" ht="17.45" customHeight="1">
      <c r="B40" s="4"/>
      <c r="C40" s="4"/>
      <c r="D40" s="4"/>
      <c r="E40" s="142"/>
      <c r="F40" s="110"/>
      <c r="G40" s="110"/>
      <c r="H40" s="4"/>
      <c r="I40" s="4"/>
      <c r="J40" s="4"/>
      <c r="K40" s="4"/>
      <c r="L40" s="109"/>
    </row>
    <row r="41" spans="2:14" s="2" customFormat="1" ht="17.45" customHeight="1">
      <c r="B41" s="4"/>
      <c r="C41" s="4"/>
      <c r="D41" s="4"/>
      <c r="E41" s="142"/>
      <c r="F41" s="110"/>
      <c r="G41" s="110"/>
      <c r="H41" s="4"/>
      <c r="I41" s="4"/>
      <c r="J41" s="4"/>
      <c r="K41" s="4"/>
      <c r="L41" s="109"/>
    </row>
    <row r="42" spans="2:14" s="2" customFormat="1" ht="17.45" customHeight="1">
      <c r="B42" s="4"/>
      <c r="C42" s="4"/>
      <c r="D42" s="4"/>
      <c r="E42" s="142"/>
      <c r="F42" s="110"/>
      <c r="G42" s="110"/>
      <c r="H42" s="4"/>
      <c r="I42" s="4"/>
      <c r="J42" s="4"/>
      <c r="K42" s="4"/>
      <c r="L42" s="109"/>
      <c r="M42" s="99" t="e">
        <f>SUM(#REF!)</f>
        <v>#REF!</v>
      </c>
    </row>
    <row r="43" spans="2:14" s="2" customFormat="1" ht="17.45" customHeight="1">
      <c r="B43" s="4"/>
      <c r="C43" s="4"/>
      <c r="D43" s="4"/>
      <c r="E43" s="142"/>
      <c r="F43" s="110"/>
      <c r="G43" s="110"/>
      <c r="H43" s="4"/>
      <c r="I43" s="4"/>
      <c r="J43" s="4"/>
      <c r="K43" s="4"/>
      <c r="L43" s="109"/>
    </row>
    <row r="44" spans="2:14" s="2" customFormat="1" ht="17.45" customHeight="1">
      <c r="B44" s="4"/>
      <c r="C44" s="4"/>
      <c r="D44" s="4"/>
      <c r="E44" s="142"/>
      <c r="F44" s="110"/>
      <c r="G44" s="110"/>
      <c r="H44" s="4"/>
      <c r="I44" s="4"/>
      <c r="J44" s="4"/>
      <c r="K44" s="4"/>
      <c r="L44" s="109"/>
    </row>
    <row r="45" spans="2:14" s="2" customFormat="1" ht="17.45" customHeight="1">
      <c r="B45" s="4"/>
      <c r="C45" s="4"/>
      <c r="D45" s="4"/>
      <c r="E45" s="142"/>
      <c r="F45" s="110"/>
      <c r="G45" s="110"/>
      <c r="H45" s="4"/>
      <c r="I45" s="4"/>
      <c r="J45" s="4"/>
      <c r="K45" s="4"/>
      <c r="L45" s="109"/>
    </row>
    <row r="46" spans="2:14" s="2" customFormat="1" ht="17.45" customHeight="1">
      <c r="B46" s="4"/>
      <c r="C46" s="4"/>
      <c r="D46" s="4"/>
      <c r="E46" s="142"/>
      <c r="F46" s="110"/>
      <c r="G46" s="110"/>
      <c r="H46" s="4"/>
      <c r="I46" s="4"/>
      <c r="J46" s="4"/>
      <c r="K46" s="4"/>
      <c r="L46" s="109"/>
    </row>
    <row r="47" spans="2:14" s="2" customFormat="1" ht="17.45" customHeight="1">
      <c r="B47" s="4"/>
      <c r="C47" s="4"/>
      <c r="D47" s="4"/>
      <c r="E47" s="142"/>
      <c r="F47" s="110"/>
      <c r="G47" s="110"/>
      <c r="H47" s="4"/>
      <c r="I47" s="4"/>
      <c r="J47" s="4"/>
      <c r="K47" s="4"/>
      <c r="L47" s="109"/>
    </row>
    <row r="48" spans="2:14" s="2" customFormat="1" ht="17.45" customHeight="1">
      <c r="B48" s="4"/>
      <c r="C48" s="4"/>
      <c r="D48" s="4"/>
      <c r="E48" s="142"/>
      <c r="F48" s="110"/>
      <c r="G48" s="110"/>
      <c r="H48" s="4"/>
      <c r="I48" s="4"/>
      <c r="J48" s="4"/>
      <c r="K48" s="4"/>
      <c r="L48" s="109"/>
    </row>
    <row r="49" spans="2:12" s="2" customFormat="1" ht="17.45" customHeight="1">
      <c r="B49" s="4"/>
      <c r="C49" s="4"/>
      <c r="D49" s="4"/>
      <c r="E49" s="142"/>
      <c r="F49" s="110"/>
      <c r="G49" s="110"/>
      <c r="H49" s="4"/>
      <c r="I49" s="4"/>
      <c r="J49" s="4"/>
      <c r="K49" s="4"/>
      <c r="L49" s="109"/>
    </row>
    <row r="50" spans="2:12" s="2" customFormat="1" ht="17.45" customHeight="1">
      <c r="B50" s="4"/>
      <c r="C50" s="4"/>
      <c r="D50" s="4"/>
      <c r="E50" s="142"/>
      <c r="F50" s="110"/>
      <c r="G50" s="110"/>
      <c r="H50" s="4"/>
      <c r="I50" s="4"/>
      <c r="J50" s="4"/>
      <c r="K50" s="4"/>
      <c r="L50" s="109"/>
    </row>
    <row r="51" spans="2:12" s="2" customFormat="1" ht="17.45" customHeight="1">
      <c r="B51" s="4"/>
      <c r="C51" s="4"/>
      <c r="D51" s="4"/>
      <c r="E51" s="142"/>
      <c r="F51" s="110"/>
      <c r="G51" s="110"/>
      <c r="H51" s="4"/>
      <c r="I51" s="4"/>
      <c r="J51" s="4"/>
      <c r="K51" s="4"/>
      <c r="L51" s="109"/>
    </row>
    <row r="52" spans="2:12" s="2" customFormat="1" ht="17.45" customHeight="1">
      <c r="B52" s="4"/>
      <c r="C52" s="4"/>
      <c r="D52" s="4"/>
      <c r="E52" s="142"/>
      <c r="F52" s="110"/>
      <c r="G52" s="110"/>
      <c r="H52" s="4"/>
      <c r="I52" s="4"/>
      <c r="J52" s="4"/>
      <c r="K52" s="4"/>
      <c r="L52" s="109"/>
    </row>
    <row r="53" spans="2:12" s="2" customFormat="1" ht="17.45" customHeight="1">
      <c r="B53" s="4"/>
      <c r="C53" s="4"/>
      <c r="D53" s="4"/>
      <c r="E53" s="142"/>
      <c r="F53" s="110"/>
      <c r="G53" s="110"/>
      <c r="H53" s="4"/>
      <c r="I53" s="4"/>
      <c r="J53" s="4"/>
      <c r="K53" s="4"/>
      <c r="L53" s="109"/>
    </row>
    <row r="54" spans="2:12" s="2" customFormat="1" ht="17.45" customHeight="1">
      <c r="B54" s="4"/>
      <c r="C54" s="4"/>
      <c r="D54" s="4"/>
      <c r="E54" s="142"/>
      <c r="F54" s="110"/>
      <c r="G54" s="110"/>
      <c r="H54" s="4"/>
      <c r="I54" s="4"/>
      <c r="J54" s="4"/>
      <c r="K54" s="4"/>
      <c r="L54" s="109"/>
    </row>
    <row r="55" spans="2:12" s="2" customFormat="1" ht="17.45" customHeight="1">
      <c r="B55" s="4"/>
      <c r="C55" s="4"/>
      <c r="D55" s="4"/>
      <c r="E55" s="142"/>
      <c r="F55" s="110"/>
      <c r="G55" s="110"/>
      <c r="H55" s="4"/>
      <c r="I55" s="4"/>
      <c r="J55" s="4"/>
      <c r="K55" s="4"/>
      <c r="L55" s="109"/>
    </row>
    <row r="56" spans="2:12" s="2" customFormat="1" ht="17.45" customHeight="1">
      <c r="B56" s="4"/>
      <c r="C56" s="4"/>
      <c r="D56" s="4"/>
      <c r="E56" s="142"/>
      <c r="F56" s="110"/>
      <c r="G56" s="110"/>
      <c r="H56" s="4"/>
      <c r="I56" s="4"/>
      <c r="J56" s="4"/>
      <c r="K56" s="4"/>
      <c r="L56" s="109"/>
    </row>
    <row r="57" spans="2:12" s="2" customFormat="1" ht="17.45" customHeight="1">
      <c r="B57" s="4"/>
      <c r="C57" s="4"/>
      <c r="D57" s="4"/>
      <c r="E57" s="142"/>
      <c r="F57" s="110"/>
      <c r="G57" s="110"/>
      <c r="H57" s="4"/>
      <c r="I57" s="4"/>
      <c r="J57" s="4"/>
      <c r="K57" s="4"/>
      <c r="L57" s="109"/>
    </row>
    <row r="58" spans="2:12" s="2" customFormat="1" ht="17.45" customHeight="1">
      <c r="B58" s="4"/>
      <c r="C58" s="4"/>
      <c r="D58" s="4"/>
      <c r="E58" s="142"/>
      <c r="F58" s="110"/>
      <c r="G58" s="110"/>
      <c r="H58" s="4"/>
      <c r="I58" s="4"/>
      <c r="J58" s="4"/>
      <c r="K58" s="4"/>
      <c r="L58" s="109"/>
    </row>
    <row r="59" spans="2:12" s="2" customFormat="1" ht="17.45" customHeight="1">
      <c r="B59" s="4"/>
      <c r="C59" s="4"/>
      <c r="D59" s="4"/>
      <c r="E59" s="142"/>
      <c r="F59" s="110"/>
      <c r="G59" s="110"/>
      <c r="H59" s="4"/>
      <c r="I59" s="4"/>
      <c r="J59" s="4"/>
      <c r="K59" s="4"/>
      <c r="L59" s="109"/>
    </row>
    <row r="60" spans="2:12" s="2" customFormat="1" ht="17.45" customHeight="1">
      <c r="B60" s="4"/>
      <c r="C60" s="4"/>
      <c r="D60" s="4"/>
      <c r="E60" s="142"/>
      <c r="F60" s="110"/>
      <c r="G60" s="110"/>
      <c r="H60" s="4"/>
      <c r="I60" s="4"/>
      <c r="J60" s="4"/>
      <c r="K60" s="4"/>
      <c r="L60" s="109"/>
    </row>
    <row r="61" spans="2:12" s="2" customFormat="1" ht="17.45" customHeight="1">
      <c r="B61" s="4"/>
      <c r="C61" s="4"/>
      <c r="D61" s="4"/>
      <c r="E61" s="4"/>
      <c r="F61" s="110"/>
      <c r="G61" s="110"/>
      <c r="H61" s="4"/>
      <c r="I61" s="4"/>
      <c r="J61" s="4"/>
      <c r="K61" s="4"/>
      <c r="L61" s="109"/>
    </row>
    <row r="62" spans="2:12" s="2" customFormat="1" ht="17.45" customHeight="1">
      <c r="B62" s="4"/>
      <c r="C62" s="4"/>
      <c r="D62" s="4"/>
      <c r="E62" s="4"/>
      <c r="F62" s="110"/>
      <c r="G62" s="110"/>
      <c r="H62" s="4"/>
      <c r="I62" s="4"/>
      <c r="J62" s="4"/>
      <c r="K62" s="4"/>
      <c r="L62" s="109"/>
    </row>
    <row r="63" spans="2:12" s="2" customFormat="1" ht="17.45" customHeight="1">
      <c r="B63" s="4"/>
      <c r="C63" s="4"/>
      <c r="D63" s="4"/>
      <c r="E63" s="4"/>
      <c r="F63" s="110"/>
      <c r="G63" s="110"/>
      <c r="H63" s="4"/>
      <c r="I63" s="4"/>
      <c r="J63" s="4"/>
      <c r="K63" s="4"/>
      <c r="L63" s="109"/>
    </row>
    <row r="64" spans="2:12" s="2" customFormat="1" ht="17.45" customHeight="1">
      <c r="B64" s="4"/>
      <c r="C64" s="4"/>
      <c r="D64" s="4"/>
      <c r="E64" s="4"/>
      <c r="F64" s="110"/>
      <c r="G64" s="110"/>
      <c r="H64" s="4"/>
      <c r="I64" s="4"/>
      <c r="J64" s="4"/>
      <c r="K64" s="4"/>
      <c r="L64" s="109"/>
    </row>
    <row r="65" spans="2:12" s="2" customFormat="1" ht="17.45" customHeight="1">
      <c r="B65" s="4"/>
      <c r="C65" s="4"/>
      <c r="D65" s="4"/>
      <c r="E65" s="4"/>
      <c r="F65" s="110"/>
      <c r="G65" s="110"/>
      <c r="H65" s="4"/>
      <c r="I65" s="4"/>
      <c r="J65" s="4"/>
      <c r="K65" s="4"/>
      <c r="L65" s="109"/>
    </row>
    <row r="66" spans="2:12" s="2" customFormat="1" ht="17.45" customHeight="1">
      <c r="B66" s="4"/>
      <c r="C66" s="4"/>
      <c r="D66" s="4"/>
      <c r="E66" s="4"/>
      <c r="F66" s="110"/>
      <c r="G66" s="110"/>
      <c r="H66" s="4"/>
      <c r="I66" s="4"/>
      <c r="J66" s="4"/>
      <c r="K66" s="4"/>
      <c r="L66" s="109"/>
    </row>
    <row r="67" spans="2:12" s="2" customFormat="1" ht="17.45" customHeight="1">
      <c r="B67" s="4"/>
      <c r="C67" s="4"/>
      <c r="D67" s="4"/>
      <c r="E67" s="4"/>
      <c r="F67" s="110"/>
      <c r="G67" s="110"/>
      <c r="H67" s="4"/>
      <c r="I67" s="4"/>
      <c r="J67" s="4"/>
      <c r="K67" s="4"/>
      <c r="L67" s="109"/>
    </row>
    <row r="68" spans="2:12" s="2" customFormat="1" ht="17.45" customHeight="1">
      <c r="B68" s="4"/>
      <c r="C68" s="4"/>
      <c r="D68" s="4"/>
      <c r="E68" s="4"/>
      <c r="F68" s="110"/>
      <c r="G68" s="110"/>
      <c r="H68" s="4"/>
      <c r="I68" s="4"/>
      <c r="J68" s="4"/>
      <c r="K68" s="4"/>
      <c r="L68" s="109"/>
    </row>
    <row r="69" spans="2:12" s="2" customFormat="1" ht="17.45" customHeight="1">
      <c r="B69" s="4"/>
      <c r="C69" s="4"/>
      <c r="D69" s="4"/>
      <c r="E69" s="4"/>
      <c r="F69" s="110"/>
      <c r="G69" s="110"/>
      <c r="H69" s="4"/>
      <c r="I69" s="4"/>
      <c r="J69" s="4"/>
      <c r="K69" s="4"/>
      <c r="L69" s="109"/>
    </row>
    <row r="70" spans="2:12" s="2" customFormat="1" ht="17.45" customHeight="1">
      <c r="B70" s="4"/>
      <c r="C70" s="4"/>
      <c r="D70" s="4"/>
      <c r="E70" s="4"/>
      <c r="F70" s="110"/>
      <c r="G70" s="110"/>
      <c r="H70" s="4"/>
      <c r="I70" s="4"/>
      <c r="J70" s="4"/>
      <c r="K70" s="4"/>
      <c r="L70" s="109"/>
    </row>
    <row r="71" spans="2:12" s="2" customFormat="1" ht="17.45" customHeight="1">
      <c r="B71" s="4"/>
      <c r="C71" s="4"/>
      <c r="D71" s="4"/>
      <c r="E71" s="4"/>
      <c r="F71" s="110"/>
      <c r="G71" s="110"/>
      <c r="H71" s="4"/>
      <c r="I71" s="4"/>
      <c r="J71" s="4"/>
      <c r="K71" s="4"/>
      <c r="L71" s="109"/>
    </row>
    <row r="72" spans="2:12" s="2" customFormat="1" ht="17.45" customHeight="1">
      <c r="B72" s="4"/>
      <c r="C72" s="4"/>
      <c r="D72" s="4"/>
      <c r="E72" s="4"/>
      <c r="F72" s="110"/>
      <c r="G72" s="110"/>
      <c r="H72" s="4"/>
      <c r="I72" s="4"/>
      <c r="J72" s="4"/>
      <c r="K72" s="4"/>
      <c r="L72" s="109"/>
    </row>
    <row r="73" spans="2:12" s="2" customFormat="1" ht="17.45" customHeight="1">
      <c r="B73" s="4"/>
      <c r="C73" s="4"/>
      <c r="D73" s="4"/>
      <c r="E73" s="4"/>
      <c r="F73" s="110"/>
      <c r="G73" s="110"/>
      <c r="H73" s="4"/>
      <c r="I73" s="4"/>
      <c r="J73" s="4"/>
      <c r="K73" s="4"/>
      <c r="L73" s="109"/>
    </row>
    <row r="74" spans="2:12" s="2" customFormat="1" ht="17.45" customHeight="1">
      <c r="B74" s="4"/>
      <c r="C74" s="4"/>
      <c r="D74" s="4"/>
      <c r="E74" s="4"/>
      <c r="F74" s="110"/>
      <c r="G74" s="110"/>
      <c r="H74" s="4"/>
      <c r="I74" s="4"/>
      <c r="J74" s="4"/>
      <c r="K74" s="4"/>
      <c r="L74" s="109"/>
    </row>
    <row r="75" spans="2:12" s="2" customFormat="1" ht="17.45" customHeight="1">
      <c r="B75" s="4"/>
      <c r="C75" s="4"/>
      <c r="D75" s="4"/>
      <c r="E75" s="4"/>
      <c r="F75" s="110"/>
      <c r="G75" s="110"/>
      <c r="H75" s="4"/>
      <c r="I75" s="4"/>
      <c r="J75" s="4"/>
      <c r="K75" s="4"/>
      <c r="L75" s="109"/>
    </row>
    <row r="76" spans="2:12" s="2" customFormat="1" ht="17.45" customHeight="1">
      <c r="B76" s="4"/>
      <c r="C76" s="4"/>
      <c r="D76" s="4"/>
      <c r="E76" s="4"/>
      <c r="F76" s="110"/>
      <c r="G76" s="110"/>
      <c r="H76" s="4"/>
      <c r="I76" s="4"/>
      <c r="J76" s="4"/>
      <c r="K76" s="4"/>
      <c r="L76" s="109"/>
    </row>
    <row r="77" spans="2:12" s="2" customFormat="1" ht="17.45" customHeight="1">
      <c r="B77" s="4"/>
      <c r="C77" s="4"/>
      <c r="D77" s="4"/>
      <c r="E77" s="4"/>
      <c r="F77" s="110"/>
      <c r="G77" s="110"/>
      <c r="H77" s="4"/>
      <c r="I77" s="4"/>
      <c r="J77" s="4"/>
      <c r="K77" s="4"/>
      <c r="L77" s="109"/>
    </row>
    <row r="78" spans="2:12" s="2" customFormat="1" ht="17.45" customHeight="1">
      <c r="B78" s="4"/>
      <c r="C78" s="4"/>
      <c r="D78" s="4"/>
      <c r="E78" s="4"/>
      <c r="F78" s="110"/>
      <c r="G78" s="110"/>
      <c r="H78" s="4"/>
      <c r="I78" s="4"/>
      <c r="J78" s="4"/>
      <c r="K78" s="4"/>
      <c r="L78" s="109"/>
    </row>
    <row r="79" spans="2:12" s="2" customFormat="1" ht="17.45" customHeight="1">
      <c r="B79" s="4"/>
      <c r="C79" s="4"/>
      <c r="D79" s="4"/>
      <c r="E79" s="4"/>
      <c r="F79" s="110"/>
      <c r="G79" s="110"/>
      <c r="H79" s="4"/>
      <c r="I79" s="4"/>
      <c r="J79" s="4"/>
      <c r="K79" s="4"/>
      <c r="L79" s="109"/>
    </row>
    <row r="80" spans="2:12" s="2" customFormat="1" ht="17.45" customHeight="1">
      <c r="B80" s="4"/>
      <c r="C80" s="4"/>
      <c r="D80" s="4"/>
      <c r="E80" s="4"/>
      <c r="F80" s="110"/>
      <c r="G80" s="110"/>
      <c r="H80" s="4"/>
      <c r="I80" s="4"/>
      <c r="J80" s="4"/>
      <c r="K80" s="4"/>
      <c r="L80" s="109"/>
    </row>
    <row r="81" spans="2:12" s="2" customFormat="1" ht="17.45" customHeight="1">
      <c r="B81" s="4"/>
      <c r="C81" s="4"/>
      <c r="D81" s="4"/>
      <c r="E81" s="4"/>
      <c r="F81" s="110"/>
      <c r="G81" s="110"/>
      <c r="H81" s="4"/>
      <c r="I81" s="4"/>
      <c r="J81" s="4"/>
      <c r="K81" s="4"/>
      <c r="L81" s="109"/>
    </row>
    <row r="82" spans="2:12" s="2" customFormat="1" ht="17.45" customHeight="1">
      <c r="B82" s="4"/>
      <c r="C82" s="4"/>
      <c r="D82" s="4"/>
      <c r="E82" s="4"/>
      <c r="F82" s="110"/>
      <c r="G82" s="110"/>
      <c r="H82" s="4"/>
      <c r="I82" s="4"/>
      <c r="J82" s="4"/>
      <c r="K82" s="4"/>
      <c r="L82" s="109"/>
    </row>
    <row r="83" spans="2:12" s="2" customFormat="1" ht="17.45" customHeight="1">
      <c r="B83" s="4"/>
      <c r="C83" s="4"/>
      <c r="D83" s="4"/>
      <c r="E83" s="4"/>
      <c r="F83" s="110"/>
      <c r="G83" s="110"/>
      <c r="H83" s="4"/>
      <c r="I83" s="4"/>
      <c r="J83" s="4"/>
      <c r="K83" s="4"/>
      <c r="L83" s="109"/>
    </row>
    <row r="84" spans="2:12" s="2" customFormat="1" ht="17.45" customHeight="1">
      <c r="B84" s="4"/>
      <c r="C84" s="4"/>
      <c r="D84" s="4"/>
      <c r="E84" s="4"/>
      <c r="F84" s="110"/>
      <c r="G84" s="110"/>
      <c r="H84" s="4"/>
      <c r="I84" s="4"/>
      <c r="J84" s="4"/>
      <c r="K84" s="4"/>
      <c r="L84" s="109"/>
    </row>
    <row r="85" spans="2:12" s="2" customFormat="1" ht="17.45" customHeight="1">
      <c r="B85" s="4"/>
      <c r="C85" s="4"/>
      <c r="D85" s="4"/>
      <c r="E85" s="4"/>
      <c r="F85" s="110"/>
      <c r="G85" s="110"/>
      <c r="H85" s="4"/>
      <c r="I85" s="4"/>
      <c r="J85" s="4"/>
      <c r="K85" s="4"/>
      <c r="L85" s="109"/>
    </row>
    <row r="86" spans="2:12" s="2" customFormat="1" ht="17.45" customHeight="1">
      <c r="B86" s="4"/>
      <c r="C86" s="4"/>
      <c r="D86" s="4"/>
      <c r="E86" s="4"/>
      <c r="F86" s="110"/>
      <c r="G86" s="110"/>
      <c r="H86" s="4"/>
      <c r="I86" s="4"/>
      <c r="J86" s="4"/>
      <c r="K86" s="4"/>
      <c r="L86" s="109"/>
    </row>
    <row r="87" spans="2:12" s="2" customFormat="1" ht="17.45" customHeight="1">
      <c r="B87" s="4"/>
      <c r="C87" s="4"/>
      <c r="D87" s="4"/>
      <c r="E87" s="4"/>
      <c r="F87" s="110"/>
      <c r="G87" s="110"/>
      <c r="H87" s="4"/>
      <c r="I87" s="4"/>
      <c r="J87" s="4"/>
      <c r="K87" s="4"/>
      <c r="L87" s="109"/>
    </row>
    <row r="88" spans="2:12" s="2" customFormat="1" ht="17.45" customHeight="1">
      <c r="B88" s="4"/>
      <c r="C88" s="4"/>
      <c r="D88" s="4"/>
      <c r="E88" s="4"/>
      <c r="F88" s="110"/>
      <c r="G88" s="110"/>
      <c r="H88" s="4"/>
      <c r="I88" s="4"/>
      <c r="J88" s="4"/>
      <c r="K88" s="4"/>
      <c r="L88" s="109"/>
    </row>
    <row r="89" spans="2:12" s="2" customFormat="1" ht="17.45" customHeight="1">
      <c r="B89" s="4"/>
      <c r="C89" s="4"/>
      <c r="D89" s="4"/>
      <c r="E89" s="4"/>
      <c r="F89" s="110"/>
      <c r="G89" s="110"/>
      <c r="H89" s="4"/>
      <c r="I89" s="4"/>
      <c r="J89" s="4"/>
      <c r="K89" s="4"/>
      <c r="L89" s="109"/>
    </row>
    <row r="90" spans="2:12" s="2" customFormat="1" ht="17.45" customHeight="1">
      <c r="B90" s="4"/>
      <c r="C90" s="4"/>
      <c r="D90" s="4"/>
      <c r="E90" s="4"/>
      <c r="F90" s="110"/>
      <c r="G90" s="110"/>
      <c r="H90" s="4"/>
      <c r="I90" s="4"/>
      <c r="J90" s="4"/>
      <c r="K90" s="4"/>
      <c r="L90" s="109"/>
    </row>
    <row r="91" spans="2:12" s="2" customFormat="1" ht="17.45" customHeight="1">
      <c r="B91" s="4"/>
      <c r="C91" s="4"/>
      <c r="D91" s="4"/>
      <c r="E91" s="4"/>
      <c r="F91" s="110"/>
      <c r="G91" s="110"/>
      <c r="H91" s="4"/>
      <c r="I91" s="4"/>
      <c r="J91" s="4"/>
      <c r="K91" s="4"/>
      <c r="L91" s="109"/>
    </row>
    <row r="92" spans="2:12" s="2" customFormat="1" ht="17.45" customHeight="1">
      <c r="B92" s="4"/>
      <c r="C92" s="4"/>
      <c r="D92" s="4"/>
      <c r="E92" s="4"/>
      <c r="F92" s="110"/>
      <c r="G92" s="110"/>
      <c r="H92" s="4"/>
      <c r="I92" s="4"/>
      <c r="J92" s="4"/>
      <c r="K92" s="4"/>
      <c r="L92" s="109"/>
    </row>
    <row r="93" spans="2:12" s="2" customFormat="1" ht="17.45" customHeight="1">
      <c r="B93" s="4"/>
      <c r="C93" s="4"/>
      <c r="D93" s="4"/>
      <c r="E93" s="4"/>
      <c r="F93" s="110"/>
      <c r="G93" s="110"/>
      <c r="H93" s="4"/>
      <c r="I93" s="4"/>
      <c r="J93" s="4"/>
      <c r="K93" s="4"/>
      <c r="L93" s="109"/>
    </row>
    <row r="94" spans="2:12" s="2" customFormat="1" ht="17.45" customHeight="1">
      <c r="B94" s="4"/>
      <c r="C94" s="4"/>
      <c r="D94" s="4"/>
      <c r="E94" s="4"/>
      <c r="F94" s="110"/>
      <c r="G94" s="110"/>
      <c r="H94" s="4"/>
      <c r="I94" s="4"/>
      <c r="J94" s="4"/>
      <c r="K94" s="4"/>
      <c r="L94" s="109"/>
    </row>
    <row r="95" spans="2:12" s="2" customFormat="1" ht="17.45" customHeight="1">
      <c r="B95" s="4"/>
      <c r="C95" s="4"/>
      <c r="D95" s="4"/>
      <c r="E95" s="4"/>
      <c r="F95" s="110"/>
      <c r="G95" s="110"/>
      <c r="H95" s="4"/>
      <c r="I95" s="4"/>
      <c r="J95" s="4"/>
      <c r="K95" s="4"/>
      <c r="L95" s="109"/>
    </row>
    <row r="96" spans="2:12" s="2" customFormat="1" ht="17.45" customHeight="1">
      <c r="B96" s="4"/>
      <c r="C96" s="4"/>
      <c r="D96" s="4"/>
      <c r="E96" s="4"/>
      <c r="F96" s="110"/>
      <c r="G96" s="110"/>
      <c r="H96" s="4"/>
      <c r="I96" s="4"/>
      <c r="J96" s="4"/>
      <c r="K96" s="4"/>
      <c r="L96" s="109"/>
    </row>
    <row r="97" spans="2:12" s="2" customFormat="1" ht="17.45" customHeight="1">
      <c r="B97" s="4"/>
      <c r="C97" s="4"/>
      <c r="D97" s="4"/>
      <c r="E97" s="4"/>
      <c r="F97" s="110"/>
      <c r="G97" s="110"/>
      <c r="H97" s="4"/>
      <c r="I97" s="4"/>
      <c r="J97" s="4"/>
      <c r="K97" s="4"/>
      <c r="L97" s="109"/>
    </row>
    <row r="98" spans="2:12" s="2" customFormat="1" ht="17.45" customHeight="1">
      <c r="B98" s="4"/>
      <c r="C98" s="4"/>
      <c r="D98" s="4"/>
      <c r="E98" s="4"/>
      <c r="F98" s="110"/>
      <c r="G98" s="110"/>
      <c r="H98" s="4"/>
      <c r="I98" s="4"/>
      <c r="J98" s="4"/>
      <c r="K98" s="4"/>
      <c r="L98" s="109"/>
    </row>
    <row r="99" spans="2:12" s="2" customFormat="1" ht="17.45" customHeight="1">
      <c r="B99" s="4"/>
      <c r="C99" s="4"/>
      <c r="D99" s="4"/>
      <c r="E99" s="4"/>
      <c r="F99" s="110"/>
      <c r="G99" s="110"/>
      <c r="H99" s="4"/>
      <c r="I99" s="4"/>
      <c r="J99" s="4"/>
      <c r="K99" s="4"/>
      <c r="L99" s="109"/>
    </row>
    <row r="100" spans="2:12" s="2" customFormat="1" ht="17.45" customHeight="1">
      <c r="B100" s="4"/>
      <c r="C100" s="4"/>
      <c r="D100" s="4"/>
      <c r="E100" s="4"/>
      <c r="F100" s="110"/>
      <c r="G100" s="110"/>
      <c r="H100" s="4"/>
      <c r="I100" s="4"/>
      <c r="J100" s="4"/>
      <c r="K100" s="4"/>
      <c r="L100" s="109"/>
    </row>
    <row r="101" spans="2:12" s="2" customFormat="1" ht="17.45" customHeight="1">
      <c r="B101" s="4"/>
      <c r="C101" s="4"/>
      <c r="D101" s="4"/>
      <c r="E101" s="4"/>
      <c r="F101" s="110"/>
      <c r="G101" s="110"/>
      <c r="H101" s="4"/>
      <c r="I101" s="4"/>
      <c r="J101" s="4"/>
      <c r="K101" s="4"/>
      <c r="L101" s="109"/>
    </row>
    <row r="102" spans="2:12" s="2" customFormat="1" ht="17.45" customHeight="1">
      <c r="B102" s="4"/>
      <c r="C102" s="4"/>
      <c r="D102" s="4"/>
      <c r="E102" s="4"/>
      <c r="F102" s="110"/>
      <c r="G102" s="110"/>
      <c r="H102" s="4"/>
      <c r="I102" s="4"/>
      <c r="J102" s="4"/>
      <c r="K102" s="4"/>
      <c r="L102" s="109"/>
    </row>
    <row r="103" spans="2:12" s="2" customFormat="1" ht="17.45" customHeight="1">
      <c r="B103" s="4"/>
      <c r="C103" s="4"/>
      <c r="D103" s="4"/>
      <c r="E103" s="4"/>
      <c r="F103" s="110"/>
      <c r="G103" s="110"/>
      <c r="H103" s="4"/>
      <c r="I103" s="4"/>
      <c r="J103" s="4"/>
      <c r="K103" s="4"/>
      <c r="L103" s="109"/>
    </row>
    <row r="104" spans="2:12" s="2" customFormat="1" ht="17.45" customHeight="1">
      <c r="B104" s="4"/>
      <c r="C104" s="4"/>
      <c r="D104" s="4"/>
      <c r="E104" s="4"/>
      <c r="F104" s="110"/>
      <c r="G104" s="110"/>
      <c r="H104" s="4"/>
      <c r="I104" s="4"/>
      <c r="J104" s="4"/>
      <c r="K104" s="4"/>
      <c r="L104" s="109"/>
    </row>
    <row r="105" spans="2:12" s="2" customFormat="1" ht="17.45" customHeight="1">
      <c r="B105" s="4"/>
      <c r="C105" s="4"/>
      <c r="D105" s="4"/>
      <c r="E105" s="4"/>
      <c r="F105" s="110"/>
      <c r="G105" s="110"/>
      <c r="H105" s="4"/>
      <c r="I105" s="4"/>
      <c r="J105" s="4"/>
      <c r="K105" s="4"/>
      <c r="L105" s="109"/>
    </row>
    <row r="106" spans="2:12" s="2" customFormat="1" ht="17.45" customHeight="1">
      <c r="B106" s="4"/>
      <c r="C106" s="4"/>
      <c r="D106" s="4"/>
      <c r="E106" s="4"/>
      <c r="F106" s="110"/>
      <c r="G106" s="110"/>
      <c r="H106" s="4"/>
      <c r="I106" s="4"/>
      <c r="J106" s="4"/>
      <c r="K106" s="4"/>
      <c r="L106" s="109"/>
    </row>
    <row r="107" spans="2:12" s="2" customFormat="1" ht="17.45" customHeight="1">
      <c r="B107" s="4"/>
      <c r="C107" s="4"/>
      <c r="D107" s="4"/>
      <c r="E107" s="4"/>
      <c r="F107" s="110"/>
      <c r="G107" s="110"/>
      <c r="H107" s="4"/>
      <c r="I107" s="4"/>
      <c r="J107" s="4"/>
      <c r="K107" s="4"/>
      <c r="L107" s="109"/>
    </row>
    <row r="108" spans="2:12" s="2" customFormat="1" ht="17.45" customHeight="1">
      <c r="B108" s="4"/>
      <c r="C108" s="4"/>
      <c r="D108" s="4"/>
      <c r="E108" s="4"/>
      <c r="F108" s="110"/>
      <c r="G108" s="110"/>
      <c r="H108" s="4"/>
      <c r="I108" s="4"/>
      <c r="J108" s="4"/>
      <c r="K108" s="4"/>
      <c r="L108" s="109"/>
    </row>
    <row r="109" spans="2:12" s="2" customFormat="1" ht="17.45" customHeight="1">
      <c r="B109" s="4"/>
      <c r="C109" s="4"/>
      <c r="D109" s="4"/>
      <c r="E109" s="4"/>
      <c r="F109" s="110"/>
      <c r="G109" s="110"/>
      <c r="H109" s="4"/>
      <c r="I109" s="4"/>
      <c r="J109" s="4"/>
      <c r="K109" s="4"/>
      <c r="L109" s="109"/>
    </row>
    <row r="110" spans="2:12" s="2" customFormat="1" ht="17.45" customHeight="1">
      <c r="B110" s="4"/>
      <c r="C110" s="4"/>
      <c r="D110" s="4"/>
      <c r="E110" s="4"/>
      <c r="F110" s="110"/>
      <c r="G110" s="110"/>
      <c r="H110" s="4"/>
      <c r="I110" s="4"/>
      <c r="J110" s="4"/>
      <c r="K110" s="4"/>
      <c r="L110" s="109"/>
    </row>
    <row r="111" spans="2:12" s="2" customFormat="1" ht="17.45" customHeight="1">
      <c r="B111" s="4"/>
      <c r="C111" s="4"/>
      <c r="D111" s="4"/>
      <c r="E111" s="4"/>
      <c r="F111" s="110"/>
      <c r="G111" s="110"/>
      <c r="H111" s="4"/>
      <c r="I111" s="4"/>
      <c r="J111" s="4"/>
      <c r="K111" s="4"/>
      <c r="L111" s="109"/>
    </row>
    <row r="112" spans="2:12" s="2" customFormat="1" ht="17.45" customHeight="1">
      <c r="B112" s="4"/>
      <c r="C112" s="4"/>
      <c r="D112" s="4"/>
      <c r="E112" s="4"/>
      <c r="F112" s="110"/>
      <c r="G112" s="110"/>
      <c r="H112" s="4"/>
      <c r="I112" s="4"/>
      <c r="J112" s="4"/>
      <c r="K112" s="4"/>
      <c r="L112" s="109"/>
    </row>
    <row r="113" spans="2:12" s="2" customFormat="1" ht="17.45" customHeight="1">
      <c r="B113" s="4"/>
      <c r="C113" s="4"/>
      <c r="D113" s="4"/>
      <c r="E113" s="4"/>
      <c r="F113" s="110"/>
      <c r="G113" s="110"/>
      <c r="H113" s="4"/>
      <c r="I113" s="4"/>
      <c r="J113" s="4"/>
      <c r="K113" s="4"/>
      <c r="L113" s="109"/>
    </row>
    <row r="114" spans="2:12" s="2" customFormat="1" ht="17.45" customHeight="1">
      <c r="B114" s="4"/>
      <c r="C114" s="4"/>
      <c r="D114" s="4"/>
      <c r="E114" s="4"/>
      <c r="F114" s="110"/>
      <c r="G114" s="110"/>
      <c r="H114" s="4"/>
      <c r="I114" s="4"/>
      <c r="J114" s="4"/>
      <c r="K114" s="4"/>
      <c r="L114" s="109"/>
    </row>
    <row r="115" spans="2:12" s="2" customFormat="1" ht="17.45" customHeight="1">
      <c r="B115" s="4"/>
      <c r="C115" s="4"/>
      <c r="D115" s="4"/>
      <c r="E115" s="4"/>
      <c r="F115" s="110"/>
      <c r="G115" s="110"/>
      <c r="H115" s="4"/>
      <c r="I115" s="4"/>
      <c r="J115" s="4"/>
      <c r="K115" s="4"/>
      <c r="L115" s="109"/>
    </row>
    <row r="116" spans="2:12" s="2" customFormat="1" ht="17.45" customHeight="1">
      <c r="B116" s="4"/>
      <c r="C116" s="4"/>
      <c r="D116" s="4"/>
      <c r="E116" s="4"/>
      <c r="F116" s="110"/>
      <c r="G116" s="110"/>
      <c r="H116" s="4"/>
      <c r="I116" s="4"/>
      <c r="J116" s="4"/>
      <c r="K116" s="4"/>
      <c r="L116" s="109"/>
    </row>
    <row r="117" spans="2:12" s="2" customFormat="1" ht="17.45" customHeight="1">
      <c r="B117" s="4"/>
      <c r="C117" s="4"/>
      <c r="D117" s="4"/>
      <c r="E117" s="4"/>
      <c r="F117" s="110"/>
      <c r="G117" s="110"/>
      <c r="H117" s="4"/>
      <c r="I117" s="4"/>
      <c r="J117" s="4"/>
      <c r="K117" s="4"/>
      <c r="L117" s="109"/>
    </row>
    <row r="118" spans="2:12" s="2" customFormat="1" ht="17.45" customHeight="1">
      <c r="B118" s="4"/>
      <c r="C118" s="4"/>
      <c r="D118" s="4"/>
      <c r="E118" s="4"/>
      <c r="F118" s="110"/>
      <c r="G118" s="110"/>
      <c r="H118" s="4"/>
      <c r="I118" s="4"/>
      <c r="J118" s="4"/>
      <c r="K118" s="4"/>
      <c r="L118" s="109"/>
    </row>
    <row r="119" spans="2:12" s="2" customFormat="1" ht="17.45" customHeight="1">
      <c r="B119" s="4"/>
      <c r="C119" s="4"/>
      <c r="D119" s="4"/>
      <c r="E119" s="4"/>
      <c r="F119" s="110"/>
      <c r="G119" s="110"/>
      <c r="H119" s="4"/>
      <c r="I119" s="4"/>
      <c r="J119" s="4"/>
      <c r="K119" s="4"/>
      <c r="L119" s="109"/>
    </row>
    <row r="120" spans="2:12" s="2" customFormat="1" ht="17.45" customHeight="1">
      <c r="B120" s="4"/>
      <c r="C120" s="4"/>
      <c r="D120" s="4"/>
      <c r="E120" s="4"/>
      <c r="F120" s="110"/>
      <c r="G120" s="110"/>
      <c r="H120" s="4"/>
      <c r="I120" s="4"/>
      <c r="J120" s="4"/>
      <c r="K120" s="4"/>
      <c r="L120" s="109"/>
    </row>
    <row r="121" spans="2:12" s="2" customFormat="1" ht="17.45" customHeight="1">
      <c r="B121" s="4"/>
      <c r="C121" s="4"/>
      <c r="D121" s="4"/>
      <c r="E121" s="4"/>
      <c r="F121" s="110"/>
      <c r="G121" s="110"/>
      <c r="H121" s="4"/>
      <c r="I121" s="4"/>
      <c r="J121" s="4"/>
      <c r="K121" s="4"/>
      <c r="L121" s="109"/>
    </row>
    <row r="122" spans="2:12" s="2" customFormat="1" ht="17.45" customHeight="1">
      <c r="B122" s="4"/>
      <c r="C122" s="4"/>
      <c r="D122" s="4"/>
      <c r="E122" s="4"/>
      <c r="F122" s="110"/>
      <c r="G122" s="110"/>
      <c r="H122" s="4"/>
      <c r="I122" s="4"/>
      <c r="J122" s="4"/>
      <c r="K122" s="4"/>
      <c r="L122" s="109"/>
    </row>
    <row r="123" spans="2:12" s="2" customFormat="1" ht="17.45" customHeight="1">
      <c r="B123" s="4"/>
      <c r="C123" s="4"/>
      <c r="D123" s="4"/>
      <c r="E123" s="4"/>
      <c r="F123" s="110"/>
      <c r="G123" s="110"/>
      <c r="H123" s="4"/>
      <c r="I123" s="4"/>
      <c r="J123" s="4"/>
      <c r="K123" s="4"/>
      <c r="L123" s="109"/>
    </row>
    <row r="124" spans="2:12" s="2" customFormat="1" ht="17.45" customHeight="1">
      <c r="B124" s="4"/>
      <c r="C124" s="4"/>
      <c r="D124" s="4"/>
      <c r="E124" s="4"/>
      <c r="F124" s="110"/>
      <c r="G124" s="110"/>
      <c r="H124" s="4"/>
      <c r="I124" s="4"/>
      <c r="J124" s="4"/>
      <c r="K124" s="4"/>
      <c r="L124" s="109"/>
    </row>
    <row r="125" spans="2:12" s="2" customFormat="1" ht="17.45" customHeight="1">
      <c r="B125" s="4"/>
      <c r="C125" s="4"/>
      <c r="D125" s="4"/>
      <c r="E125" s="4"/>
      <c r="F125" s="110"/>
      <c r="G125" s="110"/>
      <c r="H125" s="4"/>
      <c r="I125" s="4"/>
      <c r="J125" s="4"/>
      <c r="K125" s="4"/>
      <c r="L125" s="109"/>
    </row>
    <row r="126" spans="2:12" s="2" customFormat="1" ht="17.45" customHeight="1">
      <c r="B126" s="4"/>
      <c r="C126" s="4"/>
      <c r="D126" s="4"/>
      <c r="E126" s="4"/>
      <c r="F126" s="110"/>
      <c r="G126" s="110"/>
      <c r="H126" s="4"/>
      <c r="I126" s="4"/>
      <c r="J126" s="4"/>
      <c r="K126" s="4"/>
      <c r="L126" s="109"/>
    </row>
    <row r="127" spans="2:12" s="2" customFormat="1" ht="17.45" customHeight="1">
      <c r="B127" s="4"/>
      <c r="C127" s="4"/>
      <c r="D127" s="4"/>
      <c r="E127" s="4"/>
      <c r="F127" s="110"/>
      <c r="G127" s="110"/>
      <c r="H127" s="4"/>
      <c r="I127" s="4"/>
      <c r="J127" s="4"/>
      <c r="K127" s="4"/>
      <c r="L127" s="109"/>
    </row>
    <row r="128" spans="2:12" s="2" customFormat="1" ht="17.45" customHeight="1">
      <c r="B128" s="4"/>
      <c r="C128" s="4"/>
      <c r="D128" s="4"/>
      <c r="E128" s="4"/>
      <c r="F128" s="110"/>
      <c r="G128" s="110"/>
      <c r="H128" s="4"/>
      <c r="I128" s="4"/>
      <c r="J128" s="4"/>
      <c r="K128" s="4"/>
      <c r="L128" s="109"/>
    </row>
    <row r="129" spans="2:12" s="2" customFormat="1" ht="17.45" customHeight="1">
      <c r="B129" s="4"/>
      <c r="C129" s="4"/>
      <c r="D129" s="4"/>
      <c r="E129" s="4"/>
      <c r="F129" s="110"/>
      <c r="G129" s="110"/>
      <c r="H129" s="4"/>
      <c r="I129" s="4"/>
      <c r="J129" s="4"/>
      <c r="K129" s="4"/>
      <c r="L129" s="109"/>
    </row>
    <row r="130" spans="2:12" s="2" customFormat="1" ht="17.45" customHeight="1">
      <c r="B130" s="4"/>
      <c r="C130" s="4"/>
      <c r="D130" s="4"/>
      <c r="E130" s="4"/>
      <c r="F130" s="110"/>
      <c r="G130" s="110"/>
      <c r="H130" s="4"/>
      <c r="I130" s="4"/>
      <c r="J130" s="4"/>
      <c r="K130" s="4"/>
      <c r="L130" s="109"/>
    </row>
    <row r="131" spans="2:12" s="2" customFormat="1" ht="17.45" customHeight="1">
      <c r="B131" s="4"/>
      <c r="C131" s="4"/>
      <c r="D131" s="4"/>
      <c r="E131" s="4"/>
      <c r="F131" s="110"/>
      <c r="G131" s="110"/>
      <c r="H131" s="4"/>
      <c r="I131" s="4"/>
      <c r="J131" s="4"/>
      <c r="K131" s="4"/>
      <c r="L131" s="109"/>
    </row>
    <row r="132" spans="2:12" s="2" customFormat="1" ht="17.45" customHeight="1">
      <c r="B132" s="4"/>
      <c r="C132" s="4"/>
      <c r="D132" s="4"/>
      <c r="E132" s="4"/>
      <c r="F132" s="110"/>
      <c r="G132" s="110"/>
      <c r="H132" s="4"/>
      <c r="I132" s="4"/>
      <c r="J132" s="4"/>
      <c r="K132" s="4"/>
      <c r="L132" s="109"/>
    </row>
    <row r="133" spans="2:12" s="2" customFormat="1" ht="17.45" customHeight="1">
      <c r="B133" s="4"/>
      <c r="C133" s="4"/>
      <c r="D133" s="4"/>
      <c r="E133" s="4"/>
      <c r="F133" s="110"/>
      <c r="G133" s="110"/>
      <c r="H133" s="4"/>
      <c r="I133" s="4"/>
      <c r="J133" s="4"/>
      <c r="K133" s="4"/>
      <c r="L133" s="109"/>
    </row>
    <row r="134" spans="2:12" s="2" customFormat="1" ht="17.45" customHeight="1">
      <c r="B134" s="4"/>
      <c r="C134" s="4"/>
      <c r="D134" s="4"/>
      <c r="E134" s="4"/>
      <c r="F134" s="110"/>
      <c r="G134" s="110"/>
      <c r="H134" s="4"/>
      <c r="I134" s="4"/>
      <c r="J134" s="4"/>
      <c r="K134" s="4"/>
      <c r="L134" s="109"/>
    </row>
    <row r="135" spans="2:12" s="2" customFormat="1" ht="17.45" customHeight="1">
      <c r="B135" s="4"/>
      <c r="C135" s="4"/>
      <c r="D135" s="4"/>
      <c r="E135" s="4"/>
      <c r="F135" s="110"/>
      <c r="G135" s="110"/>
      <c r="H135" s="4"/>
      <c r="I135" s="4"/>
      <c r="J135" s="4"/>
      <c r="K135" s="4"/>
      <c r="L135" s="109"/>
    </row>
    <row r="136" spans="2:12" s="2" customFormat="1" ht="17.45" customHeight="1">
      <c r="B136" s="4"/>
      <c r="C136" s="4"/>
      <c r="D136" s="4"/>
      <c r="E136" s="4"/>
      <c r="F136" s="110"/>
      <c r="G136" s="110"/>
      <c r="H136" s="4"/>
      <c r="I136" s="4"/>
      <c r="J136" s="4"/>
      <c r="K136" s="4"/>
      <c r="L136" s="109"/>
    </row>
    <row r="137" spans="2:12" s="2" customFormat="1" ht="17.45" customHeight="1">
      <c r="B137" s="4"/>
      <c r="C137" s="4"/>
      <c r="D137" s="4"/>
      <c r="E137" s="4"/>
      <c r="F137" s="110"/>
      <c r="G137" s="110"/>
      <c r="H137" s="4"/>
      <c r="I137" s="4"/>
      <c r="J137" s="4"/>
      <c r="K137" s="4"/>
      <c r="L137" s="109"/>
    </row>
    <row r="138" spans="2:12" s="2" customFormat="1" ht="17.45" customHeight="1">
      <c r="B138" s="4"/>
      <c r="C138" s="4"/>
      <c r="D138" s="4"/>
      <c r="E138" s="4"/>
      <c r="F138" s="110"/>
      <c r="G138" s="110"/>
      <c r="H138" s="4"/>
      <c r="I138" s="4"/>
      <c r="J138" s="4"/>
      <c r="K138" s="4"/>
      <c r="L138" s="109"/>
    </row>
    <row r="139" spans="2:12" s="2" customFormat="1" ht="17.45" customHeight="1">
      <c r="B139" s="4"/>
      <c r="C139" s="4"/>
      <c r="D139" s="4"/>
      <c r="E139" s="4"/>
      <c r="F139" s="110"/>
      <c r="G139" s="110"/>
      <c r="H139" s="4"/>
      <c r="I139" s="4"/>
      <c r="J139" s="4"/>
      <c r="K139" s="4"/>
      <c r="L139" s="109"/>
    </row>
    <row r="140" spans="2:12" s="2" customFormat="1" ht="17.45" customHeight="1">
      <c r="B140" s="4"/>
      <c r="C140" s="4"/>
      <c r="D140" s="4"/>
      <c r="E140" s="4"/>
      <c r="F140" s="110"/>
      <c r="G140" s="110"/>
      <c r="H140" s="4"/>
      <c r="I140" s="4"/>
      <c r="J140" s="4"/>
      <c r="K140" s="4"/>
      <c r="L140" s="109"/>
    </row>
    <row r="141" spans="2:12" s="2" customFormat="1" ht="17.45" customHeight="1">
      <c r="B141" s="4"/>
      <c r="C141" s="4"/>
      <c r="D141" s="4"/>
      <c r="E141" s="4"/>
      <c r="F141" s="110"/>
      <c r="G141" s="110"/>
      <c r="H141" s="4"/>
      <c r="I141" s="4"/>
      <c r="J141" s="4"/>
      <c r="K141" s="4"/>
      <c r="L141" s="109"/>
    </row>
    <row r="142" spans="2:12" s="2" customFormat="1" ht="17.45" customHeight="1">
      <c r="B142" s="4"/>
      <c r="C142" s="4"/>
      <c r="D142" s="4"/>
      <c r="E142" s="4"/>
      <c r="F142" s="110"/>
      <c r="G142" s="110"/>
      <c r="H142" s="4"/>
      <c r="I142" s="4"/>
      <c r="J142" s="4"/>
      <c r="K142" s="4"/>
      <c r="L142" s="109"/>
    </row>
    <row r="143" spans="2:12" s="2" customFormat="1" ht="17.45" customHeight="1">
      <c r="B143" s="4"/>
      <c r="C143" s="4"/>
      <c r="D143" s="4"/>
      <c r="E143" s="4"/>
      <c r="F143" s="110"/>
      <c r="G143" s="110"/>
      <c r="H143" s="4"/>
      <c r="I143" s="4"/>
      <c r="J143" s="4"/>
      <c r="K143" s="4"/>
      <c r="L143" s="109"/>
    </row>
    <row r="144" spans="2:12" s="2" customFormat="1" ht="17.45" customHeight="1">
      <c r="B144" s="4"/>
      <c r="C144" s="4"/>
      <c r="D144" s="4"/>
      <c r="E144" s="4"/>
      <c r="F144" s="110"/>
      <c r="G144" s="110"/>
      <c r="H144" s="4"/>
      <c r="I144" s="4"/>
      <c r="J144" s="4"/>
      <c r="K144" s="4"/>
      <c r="L144" s="109"/>
    </row>
    <row r="145" spans="2:12" s="2" customFormat="1" ht="17.45" customHeight="1">
      <c r="B145" s="4"/>
      <c r="C145" s="4"/>
      <c r="D145" s="4"/>
      <c r="E145" s="4"/>
      <c r="F145" s="110"/>
      <c r="G145" s="110"/>
      <c r="H145" s="4"/>
      <c r="I145" s="4"/>
      <c r="J145" s="4"/>
      <c r="K145" s="4"/>
      <c r="L145" s="109"/>
    </row>
    <row r="146" spans="2:12" s="2" customFormat="1" ht="17.45" customHeight="1">
      <c r="B146" s="4"/>
      <c r="C146" s="4"/>
      <c r="D146" s="4"/>
      <c r="E146" s="4"/>
      <c r="F146" s="110"/>
      <c r="G146" s="110"/>
      <c r="H146" s="4"/>
      <c r="I146" s="4"/>
      <c r="J146" s="4"/>
      <c r="K146" s="4"/>
      <c r="L146" s="109"/>
    </row>
    <row r="147" spans="2:12" s="2" customFormat="1" ht="17.45" customHeight="1">
      <c r="B147" s="4"/>
      <c r="C147" s="4"/>
      <c r="D147" s="4"/>
      <c r="E147" s="4"/>
      <c r="F147" s="110"/>
      <c r="G147" s="110"/>
      <c r="H147" s="4"/>
      <c r="I147" s="4"/>
      <c r="J147" s="4"/>
      <c r="K147" s="4"/>
      <c r="L147" s="109"/>
    </row>
    <row r="148" spans="2:12" s="2" customFormat="1" ht="17.45" customHeight="1">
      <c r="B148" s="4"/>
      <c r="C148" s="4"/>
      <c r="D148" s="4"/>
      <c r="E148" s="4"/>
      <c r="F148" s="110"/>
      <c r="G148" s="110"/>
      <c r="H148" s="4"/>
      <c r="I148" s="4"/>
      <c r="J148" s="4"/>
      <c r="K148" s="4"/>
      <c r="L148" s="109"/>
    </row>
    <row r="149" spans="2:12" s="2" customFormat="1" ht="17.45" customHeight="1">
      <c r="B149" s="4"/>
      <c r="C149" s="4"/>
      <c r="D149" s="4"/>
      <c r="E149" s="4"/>
      <c r="F149" s="110"/>
      <c r="G149" s="110"/>
      <c r="H149" s="4"/>
      <c r="I149" s="4"/>
      <c r="J149" s="4"/>
      <c r="K149" s="4"/>
      <c r="L149" s="109"/>
    </row>
    <row r="150" spans="2:12" s="2" customFormat="1" ht="17.45" customHeight="1">
      <c r="B150" s="4"/>
      <c r="C150" s="4"/>
      <c r="D150" s="4"/>
      <c r="E150" s="4"/>
      <c r="F150" s="110"/>
      <c r="G150" s="110"/>
      <c r="H150" s="4"/>
      <c r="I150" s="4"/>
      <c r="J150" s="4"/>
      <c r="K150" s="4"/>
      <c r="L150" s="109"/>
    </row>
    <row r="151" spans="2:12" s="2" customFormat="1" ht="17.45" customHeight="1">
      <c r="B151" s="4"/>
      <c r="C151" s="4"/>
      <c r="D151" s="4"/>
      <c r="E151" s="4"/>
      <c r="F151" s="110"/>
      <c r="G151" s="110"/>
      <c r="H151" s="4"/>
      <c r="I151" s="4"/>
      <c r="J151" s="4"/>
      <c r="K151" s="4"/>
      <c r="L151" s="109"/>
    </row>
    <row r="152" spans="2:12" s="2" customFormat="1" ht="17.45" customHeight="1">
      <c r="B152" s="4"/>
      <c r="C152" s="4"/>
      <c r="D152" s="4"/>
      <c r="E152" s="4"/>
      <c r="F152" s="110"/>
      <c r="G152" s="110"/>
      <c r="H152" s="4"/>
      <c r="I152" s="4"/>
      <c r="J152" s="4"/>
      <c r="K152" s="4"/>
      <c r="L152" s="109"/>
    </row>
    <row r="153" spans="2:12" s="2" customFormat="1" ht="17.45" customHeight="1">
      <c r="B153" s="4"/>
      <c r="C153" s="4"/>
      <c r="D153" s="4"/>
      <c r="E153" s="4"/>
      <c r="F153" s="110"/>
      <c r="G153" s="110"/>
      <c r="H153" s="4"/>
      <c r="I153" s="4"/>
      <c r="J153" s="4"/>
      <c r="K153" s="4"/>
      <c r="L153" s="109"/>
    </row>
    <row r="154" spans="2:12" s="2" customFormat="1" ht="17.45" customHeight="1">
      <c r="B154" s="4"/>
      <c r="C154" s="4"/>
      <c r="D154" s="4"/>
      <c r="E154" s="4"/>
      <c r="F154" s="110"/>
      <c r="G154" s="110"/>
      <c r="H154" s="4"/>
      <c r="I154" s="4"/>
      <c r="J154" s="4"/>
      <c r="K154" s="4"/>
      <c r="L154" s="109"/>
    </row>
    <row r="155" spans="2:12" s="2" customFormat="1" ht="17.45" customHeight="1">
      <c r="B155" s="4"/>
      <c r="C155" s="4"/>
      <c r="D155" s="4"/>
      <c r="E155" s="4"/>
      <c r="F155" s="110"/>
      <c r="G155" s="110"/>
      <c r="H155" s="4"/>
      <c r="I155" s="4"/>
      <c r="J155" s="4"/>
      <c r="K155" s="4"/>
      <c r="L155" s="109"/>
    </row>
    <row r="156" spans="2:12" s="2" customFormat="1" ht="17.45" customHeight="1">
      <c r="B156" s="4"/>
      <c r="C156" s="4"/>
      <c r="D156" s="4"/>
      <c r="E156" s="4"/>
      <c r="F156" s="110"/>
      <c r="G156" s="110"/>
      <c r="H156" s="4"/>
      <c r="I156" s="4"/>
      <c r="J156" s="4"/>
      <c r="K156" s="4"/>
      <c r="L156" s="109"/>
    </row>
    <row r="157" spans="2:12" s="2" customFormat="1" ht="17.45" customHeight="1">
      <c r="B157" s="4"/>
      <c r="C157" s="4"/>
      <c r="D157" s="4"/>
      <c r="E157" s="4"/>
      <c r="F157" s="110"/>
      <c r="G157" s="110"/>
      <c r="H157" s="4"/>
      <c r="I157" s="4"/>
      <c r="J157" s="4"/>
      <c r="K157" s="4"/>
      <c r="L157" s="109"/>
    </row>
    <row r="158" spans="2:12" s="2" customFormat="1" ht="17.45" customHeight="1">
      <c r="B158" s="4"/>
      <c r="C158" s="4"/>
      <c r="D158" s="4"/>
      <c r="E158" s="4"/>
      <c r="F158" s="110"/>
      <c r="G158" s="110"/>
      <c r="H158" s="4"/>
      <c r="I158" s="4"/>
      <c r="J158" s="4"/>
      <c r="K158" s="4"/>
      <c r="L158" s="109"/>
    </row>
    <row r="159" spans="2:12" s="2" customFormat="1" ht="17.45" customHeight="1">
      <c r="B159" s="4"/>
      <c r="C159" s="4"/>
      <c r="D159" s="4"/>
      <c r="E159" s="4"/>
      <c r="F159" s="110"/>
      <c r="G159" s="110"/>
      <c r="H159" s="4"/>
      <c r="I159" s="4"/>
      <c r="J159" s="4"/>
      <c r="K159" s="4"/>
      <c r="L159" s="109"/>
    </row>
    <row r="160" spans="2:12" s="2" customFormat="1" ht="17.45" customHeight="1">
      <c r="B160" s="4"/>
      <c r="C160" s="4"/>
      <c r="D160" s="4"/>
      <c r="E160" s="4"/>
      <c r="F160" s="110"/>
      <c r="G160" s="110"/>
      <c r="H160" s="4"/>
      <c r="I160" s="4"/>
      <c r="J160" s="4"/>
      <c r="K160" s="4"/>
      <c r="L160" s="109"/>
    </row>
    <row r="161" spans="2:12" s="2" customFormat="1" ht="17.45" customHeight="1">
      <c r="B161" s="4"/>
      <c r="C161" s="4"/>
      <c r="D161" s="4"/>
      <c r="E161" s="4"/>
      <c r="F161" s="110"/>
      <c r="G161" s="110"/>
      <c r="H161" s="4"/>
      <c r="I161" s="4"/>
      <c r="J161" s="4"/>
      <c r="K161" s="4"/>
      <c r="L161" s="109"/>
    </row>
    <row r="162" spans="2:12" s="2" customFormat="1" ht="17.45" customHeight="1">
      <c r="B162" s="4"/>
      <c r="C162" s="4"/>
      <c r="D162" s="4"/>
      <c r="E162" s="4"/>
      <c r="F162" s="110"/>
      <c r="G162" s="110"/>
      <c r="H162" s="4"/>
      <c r="I162" s="4"/>
      <c r="J162" s="4"/>
      <c r="K162" s="4"/>
      <c r="L162" s="109"/>
    </row>
    <row r="163" spans="2:12" s="2" customFormat="1" ht="17.45" customHeight="1">
      <c r="B163" s="4"/>
      <c r="C163" s="4"/>
      <c r="D163" s="4"/>
      <c r="E163" s="4"/>
      <c r="F163" s="110"/>
      <c r="G163" s="110"/>
      <c r="H163" s="4"/>
      <c r="I163" s="4"/>
      <c r="J163" s="4"/>
      <c r="K163" s="4"/>
      <c r="L163" s="109"/>
    </row>
    <row r="164" spans="2:12" s="2" customFormat="1" ht="17.45" customHeight="1">
      <c r="B164" s="4"/>
      <c r="C164" s="4"/>
      <c r="D164" s="4"/>
      <c r="E164" s="4"/>
      <c r="F164" s="110"/>
      <c r="G164" s="110"/>
      <c r="H164" s="4"/>
      <c r="I164" s="4"/>
      <c r="J164" s="4"/>
      <c r="K164" s="4"/>
      <c r="L164" s="109"/>
    </row>
    <row r="165" spans="2:12" s="2" customFormat="1" ht="17.45" customHeight="1">
      <c r="B165" s="4"/>
      <c r="C165" s="4"/>
      <c r="D165" s="4"/>
      <c r="E165" s="4"/>
      <c r="F165" s="110"/>
      <c r="G165" s="110"/>
      <c r="H165" s="4"/>
      <c r="I165" s="4"/>
      <c r="J165" s="4"/>
      <c r="K165" s="4"/>
      <c r="L165" s="109"/>
    </row>
    <row r="166" spans="2:12" s="2" customFormat="1" ht="17.45" customHeight="1">
      <c r="B166" s="4"/>
      <c r="C166" s="4"/>
      <c r="D166" s="4"/>
      <c r="E166" s="4"/>
      <c r="F166" s="110"/>
      <c r="G166" s="110"/>
      <c r="H166" s="4"/>
      <c r="I166" s="4"/>
      <c r="J166" s="4"/>
      <c r="K166" s="4"/>
      <c r="L166" s="109"/>
    </row>
    <row r="167" spans="2:12" s="2" customFormat="1" ht="17.45" customHeight="1">
      <c r="B167" s="4"/>
      <c r="C167" s="4"/>
      <c r="D167" s="4"/>
      <c r="E167" s="4"/>
      <c r="F167" s="110"/>
      <c r="G167" s="110"/>
      <c r="H167" s="4"/>
      <c r="I167" s="4"/>
      <c r="J167" s="4"/>
      <c r="K167" s="4"/>
      <c r="L167" s="109"/>
    </row>
    <row r="168" spans="2:12" s="2" customFormat="1" ht="17.45" customHeight="1">
      <c r="B168" s="4"/>
      <c r="C168" s="4"/>
      <c r="D168" s="4"/>
      <c r="E168" s="4"/>
      <c r="F168" s="110"/>
      <c r="G168" s="110"/>
      <c r="H168" s="4"/>
      <c r="I168" s="4"/>
      <c r="J168" s="4"/>
      <c r="K168" s="4"/>
      <c r="L168" s="109"/>
    </row>
    <row r="169" spans="2:12" s="2" customFormat="1" ht="17.45" customHeight="1">
      <c r="B169" s="4"/>
      <c r="C169" s="4"/>
      <c r="D169" s="4"/>
      <c r="E169" s="4"/>
      <c r="F169" s="110"/>
      <c r="G169" s="110"/>
      <c r="H169" s="4"/>
      <c r="I169" s="4"/>
      <c r="J169" s="4"/>
      <c r="K169" s="4"/>
      <c r="L169" s="109"/>
    </row>
    <row r="170" spans="2:12" s="2" customFormat="1" ht="17.45" customHeight="1">
      <c r="B170" s="4"/>
      <c r="C170" s="4"/>
      <c r="D170" s="4"/>
      <c r="E170" s="4"/>
      <c r="F170" s="110"/>
      <c r="G170" s="110"/>
      <c r="H170" s="4"/>
      <c r="I170" s="4"/>
      <c r="J170" s="4"/>
      <c r="K170" s="4"/>
      <c r="L170" s="109"/>
    </row>
    <row r="171" spans="2:12" s="2" customFormat="1" ht="17.45" customHeight="1">
      <c r="B171" s="4"/>
      <c r="C171" s="4"/>
      <c r="D171" s="4"/>
      <c r="E171" s="4"/>
      <c r="F171" s="110"/>
      <c r="G171" s="110"/>
      <c r="H171" s="4"/>
      <c r="I171" s="4"/>
      <c r="J171" s="4"/>
      <c r="K171" s="4"/>
      <c r="L171" s="109"/>
    </row>
    <row r="172" spans="2:12" s="2" customFormat="1" ht="17.45" customHeight="1">
      <c r="B172" s="4"/>
      <c r="C172" s="4"/>
      <c r="D172" s="4"/>
      <c r="E172" s="4"/>
      <c r="F172" s="110"/>
      <c r="G172" s="110"/>
      <c r="H172" s="4"/>
      <c r="I172" s="4"/>
      <c r="J172" s="4"/>
      <c r="K172" s="4"/>
      <c r="L172" s="109"/>
    </row>
    <row r="173" spans="2:12" s="2" customFormat="1" ht="17.45" customHeight="1">
      <c r="B173" s="4"/>
      <c r="C173" s="4"/>
      <c r="D173" s="4"/>
      <c r="E173" s="4"/>
      <c r="F173" s="110"/>
      <c r="G173" s="110"/>
      <c r="H173" s="4"/>
      <c r="I173" s="4"/>
      <c r="J173" s="4"/>
      <c r="K173" s="4"/>
      <c r="L173" s="109"/>
    </row>
    <row r="174" spans="2:12" s="2" customFormat="1" ht="17.45" customHeight="1">
      <c r="B174" s="4"/>
      <c r="C174" s="4"/>
      <c r="D174" s="4"/>
      <c r="E174" s="4"/>
      <c r="F174" s="110"/>
      <c r="G174" s="110"/>
      <c r="H174" s="4"/>
      <c r="I174" s="4"/>
      <c r="J174" s="4"/>
      <c r="K174" s="4"/>
      <c r="L174" s="109"/>
    </row>
    <row r="175" spans="2:12" s="2" customFormat="1" ht="17.45" customHeight="1">
      <c r="B175" s="4"/>
      <c r="C175" s="4"/>
      <c r="D175" s="4"/>
      <c r="E175" s="4"/>
      <c r="F175" s="110"/>
      <c r="G175" s="110"/>
      <c r="H175" s="4"/>
      <c r="I175" s="4"/>
      <c r="J175" s="4"/>
      <c r="K175" s="4"/>
      <c r="L175" s="109"/>
    </row>
    <row r="176" spans="2:12" s="2" customFormat="1" ht="17.45" customHeight="1">
      <c r="B176" s="4"/>
      <c r="C176" s="4"/>
      <c r="D176" s="4"/>
      <c r="E176" s="4"/>
      <c r="F176" s="110"/>
      <c r="G176" s="110"/>
      <c r="H176" s="4"/>
      <c r="I176" s="4"/>
      <c r="J176" s="4"/>
      <c r="K176" s="4"/>
      <c r="L176" s="109"/>
    </row>
    <row r="177" spans="2:12" s="2" customFormat="1" ht="17.45" customHeight="1">
      <c r="B177" s="4"/>
      <c r="C177" s="4"/>
      <c r="D177" s="4"/>
      <c r="E177" s="4"/>
      <c r="F177" s="110"/>
      <c r="G177" s="110"/>
      <c r="H177" s="4"/>
      <c r="I177" s="4"/>
      <c r="J177" s="4"/>
      <c r="K177" s="4"/>
      <c r="L177" s="109"/>
    </row>
    <row r="178" spans="2:12" s="2" customFormat="1" ht="17.45" customHeight="1">
      <c r="B178" s="4"/>
      <c r="C178" s="4"/>
      <c r="D178" s="4"/>
      <c r="E178" s="4"/>
      <c r="F178" s="110"/>
      <c r="G178" s="110"/>
      <c r="H178" s="4"/>
      <c r="I178" s="4"/>
      <c r="J178" s="4"/>
      <c r="K178" s="4"/>
      <c r="L178" s="109"/>
    </row>
    <row r="179" spans="2:12" s="2" customFormat="1" ht="17.45" customHeight="1">
      <c r="B179" s="4"/>
      <c r="F179" s="82"/>
      <c r="G179" s="82"/>
      <c r="H179" s="4"/>
      <c r="I179" s="4"/>
      <c r="J179" s="4"/>
      <c r="K179" s="4"/>
      <c r="L179" s="109"/>
    </row>
    <row r="180" spans="2:12" s="2" customFormat="1" ht="17.45" customHeight="1">
      <c r="B180" s="4"/>
      <c r="F180" s="82"/>
      <c r="G180" s="82"/>
      <c r="H180" s="4"/>
      <c r="I180" s="4"/>
      <c r="J180" s="4"/>
      <c r="K180" s="4"/>
      <c r="L180" s="109"/>
    </row>
    <row r="181" spans="2:12" s="2" customFormat="1" ht="17.45" customHeight="1">
      <c r="B181" s="4"/>
      <c r="F181" s="82"/>
      <c r="G181" s="82"/>
      <c r="H181" s="4"/>
      <c r="I181" s="4"/>
      <c r="J181" s="4"/>
      <c r="K181" s="4"/>
      <c r="L181" s="109"/>
    </row>
    <row r="182" spans="2:12" s="2" customFormat="1" ht="17.45" customHeight="1">
      <c r="F182" s="82"/>
      <c r="G182" s="82"/>
      <c r="H182" s="4"/>
      <c r="I182" s="4"/>
      <c r="J182" s="4"/>
      <c r="K182" s="4"/>
      <c r="L182" s="109"/>
    </row>
    <row r="183" spans="2:12" s="2" customFormat="1" ht="17.45" customHeight="1">
      <c r="F183" s="82"/>
      <c r="G183" s="82"/>
      <c r="H183" s="4"/>
      <c r="I183" s="4"/>
      <c r="J183" s="4"/>
      <c r="K183" s="4"/>
      <c r="L183" s="109"/>
    </row>
    <row r="184" spans="2:12" s="2" customFormat="1" ht="17.45" customHeight="1">
      <c r="F184" s="82"/>
      <c r="G184" s="82"/>
      <c r="H184" s="4"/>
      <c r="I184" s="4"/>
      <c r="J184" s="4"/>
      <c r="K184" s="4"/>
      <c r="L184" s="109"/>
    </row>
    <row r="185" spans="2:12" s="2" customFormat="1" ht="17.45" customHeight="1">
      <c r="F185" s="82"/>
      <c r="G185" s="82"/>
      <c r="H185" s="4"/>
      <c r="I185" s="4"/>
      <c r="J185" s="4"/>
      <c r="K185" s="4"/>
      <c r="L185" s="109"/>
    </row>
    <row r="186" spans="2:12" s="2" customFormat="1" ht="17.45" customHeight="1">
      <c r="F186" s="82"/>
      <c r="G186" s="82"/>
      <c r="H186" s="4"/>
      <c r="I186" s="4"/>
      <c r="J186" s="4"/>
      <c r="K186" s="4"/>
      <c r="L186" s="109"/>
    </row>
    <row r="187" spans="2:12" s="2" customFormat="1" ht="17.45" customHeight="1">
      <c r="F187" s="82"/>
      <c r="G187" s="82"/>
      <c r="H187" s="4"/>
      <c r="I187" s="4"/>
      <c r="J187" s="4"/>
      <c r="K187" s="4"/>
      <c r="L187" s="109"/>
    </row>
    <row r="188" spans="2:12" s="2" customFormat="1" ht="17.45" customHeight="1">
      <c r="F188" s="82"/>
      <c r="G188" s="82"/>
      <c r="H188" s="4"/>
      <c r="I188" s="4"/>
      <c r="J188" s="4"/>
      <c r="K188" s="4"/>
      <c r="L188" s="109"/>
    </row>
    <row r="189" spans="2:12" s="2" customFormat="1" ht="17.45" customHeight="1">
      <c r="F189" s="82"/>
      <c r="G189" s="82"/>
      <c r="H189" s="4"/>
      <c r="L189" s="107"/>
    </row>
    <row r="190" spans="2:12" s="2" customFormat="1" ht="17.45" customHeight="1">
      <c r="F190" s="82"/>
      <c r="G190" s="82"/>
      <c r="H190" s="4"/>
      <c r="L190" s="107"/>
    </row>
    <row r="191" spans="2:12" s="2" customFormat="1" ht="17.45" customHeight="1">
      <c r="F191" s="82"/>
      <c r="G191" s="82"/>
      <c r="H191" s="4"/>
      <c r="L191" s="107"/>
    </row>
    <row r="192" spans="2:12" s="2" customFormat="1" ht="17.45" customHeight="1">
      <c r="F192" s="82"/>
      <c r="G192" s="82"/>
      <c r="H192" s="4"/>
      <c r="L192" s="107"/>
    </row>
    <row r="193" spans="6:12" s="2" customFormat="1" ht="17.45" customHeight="1">
      <c r="F193" s="82"/>
      <c r="G193" s="82"/>
      <c r="H193" s="4"/>
      <c r="L193" s="107"/>
    </row>
  </sheetData>
  <mergeCells count="30">
    <mergeCell ref="C10:D10"/>
    <mergeCell ref="C7:D7"/>
    <mergeCell ref="C16:D16"/>
    <mergeCell ref="K9:K10"/>
    <mergeCell ref="G4:G5"/>
    <mergeCell ref="H6:J6"/>
    <mergeCell ref="C13:D13"/>
    <mergeCell ref="B6:D6"/>
    <mergeCell ref="I25:I31"/>
    <mergeCell ref="E24:E27"/>
    <mergeCell ref="E28:E29"/>
    <mergeCell ref="B2:L2"/>
    <mergeCell ref="B3:D3"/>
    <mergeCell ref="H3:J3"/>
    <mergeCell ref="B4:D4"/>
    <mergeCell ref="F4:F5"/>
    <mergeCell ref="H4:J4"/>
    <mergeCell ref="L4:L5"/>
    <mergeCell ref="N4:N5"/>
    <mergeCell ref="N9:N10"/>
    <mergeCell ref="J9:J10"/>
    <mergeCell ref="L9:L10"/>
    <mergeCell ref="K4:K5"/>
    <mergeCell ref="E4:E5"/>
    <mergeCell ref="E30:E31"/>
    <mergeCell ref="E32:E39"/>
    <mergeCell ref="E40:E46"/>
    <mergeCell ref="E47:E51"/>
    <mergeCell ref="E52:E58"/>
    <mergeCell ref="E59:E60"/>
  </mergeCells>
  <phoneticPr fontId="3" type="noConversion"/>
  <pageMargins left="0.43307086614173229" right="0.15748031496062992" top="0.27559055118110237" bottom="0.35433070866141736" header="0" footer="0"/>
  <pageSetup paperSize="9" scale="4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P190"/>
  <sheetViews>
    <sheetView showGridLines="0" view="pageBreakPreview" zoomScale="90" zoomScaleNormal="100" zoomScaleSheetLayoutView="90" workbookViewId="0">
      <pane xSplit="4" ySplit="6" topLeftCell="E22" activePane="bottomRight" state="frozen"/>
      <selection activeCell="D383" sqref="D383"/>
      <selection pane="topRight" activeCell="D383" sqref="D383"/>
      <selection pane="bottomLeft" activeCell="D383" sqref="D383"/>
      <selection pane="bottomRight" activeCell="N7" sqref="N7"/>
    </sheetView>
  </sheetViews>
  <sheetFormatPr defaultRowHeight="17.45" customHeight="1"/>
  <cols>
    <col min="1" max="1" width="0.625" style="2" customWidth="1"/>
    <col min="2" max="2" width="10.25" style="2" customWidth="1"/>
    <col min="3" max="3" width="15.5" style="2" customWidth="1"/>
    <col min="4" max="5" width="14.375" style="2" customWidth="1"/>
    <col min="6" max="6" width="13.375" style="82" customWidth="1"/>
    <col min="7" max="7" width="13.625" style="82" customWidth="1"/>
    <col min="8" max="8" width="10.25" style="2" customWidth="1"/>
    <col min="9" max="9" width="10.625" style="2" customWidth="1"/>
    <col min="10" max="10" width="19.625" style="2" customWidth="1"/>
    <col min="11" max="11" width="14" style="2" customWidth="1"/>
    <col min="12" max="12" width="14" style="107" customWidth="1"/>
    <col min="13" max="13" width="15.75" style="2" hidden="1" customWidth="1"/>
    <col min="14" max="256" width="9" style="2"/>
    <col min="257" max="257" width="0.625" style="2" customWidth="1"/>
    <col min="258" max="258" width="10.25" style="2" customWidth="1"/>
    <col min="259" max="259" width="15.5" style="2" customWidth="1"/>
    <col min="260" max="261" width="14.375" style="2" customWidth="1"/>
    <col min="262" max="262" width="13.375" style="2" customWidth="1"/>
    <col min="263" max="263" width="13.625" style="2" customWidth="1"/>
    <col min="264" max="264" width="10.25" style="2" customWidth="1"/>
    <col min="265" max="265" width="10.625" style="2" customWidth="1"/>
    <col min="266" max="266" width="19.625" style="2" customWidth="1"/>
    <col min="267" max="268" width="14" style="2" customWidth="1"/>
    <col min="269" max="269" width="0" style="2" hidden="1" customWidth="1"/>
    <col min="270" max="512" width="9" style="2"/>
    <col min="513" max="513" width="0.625" style="2" customWidth="1"/>
    <col min="514" max="514" width="10.25" style="2" customWidth="1"/>
    <col min="515" max="515" width="15.5" style="2" customWidth="1"/>
    <col min="516" max="517" width="14.375" style="2" customWidth="1"/>
    <col min="518" max="518" width="13.375" style="2" customWidth="1"/>
    <col min="519" max="519" width="13.625" style="2" customWidth="1"/>
    <col min="520" max="520" width="10.25" style="2" customWidth="1"/>
    <col min="521" max="521" width="10.625" style="2" customWidth="1"/>
    <col min="522" max="522" width="19.625" style="2" customWidth="1"/>
    <col min="523" max="524" width="14" style="2" customWidth="1"/>
    <col min="525" max="525" width="0" style="2" hidden="1" customWidth="1"/>
    <col min="526" max="768" width="9" style="2"/>
    <col min="769" max="769" width="0.625" style="2" customWidth="1"/>
    <col min="770" max="770" width="10.25" style="2" customWidth="1"/>
    <col min="771" max="771" width="15.5" style="2" customWidth="1"/>
    <col min="772" max="773" width="14.375" style="2" customWidth="1"/>
    <col min="774" max="774" width="13.375" style="2" customWidth="1"/>
    <col min="775" max="775" width="13.625" style="2" customWidth="1"/>
    <col min="776" max="776" width="10.25" style="2" customWidth="1"/>
    <col min="777" max="777" width="10.625" style="2" customWidth="1"/>
    <col min="778" max="778" width="19.625" style="2" customWidth="1"/>
    <col min="779" max="780" width="14" style="2" customWidth="1"/>
    <col min="781" max="781" width="0" style="2" hidden="1" customWidth="1"/>
    <col min="782" max="1024" width="9" style="2"/>
    <col min="1025" max="1025" width="0.625" style="2" customWidth="1"/>
    <col min="1026" max="1026" width="10.25" style="2" customWidth="1"/>
    <col min="1027" max="1027" width="15.5" style="2" customWidth="1"/>
    <col min="1028" max="1029" width="14.375" style="2" customWidth="1"/>
    <col min="1030" max="1030" width="13.375" style="2" customWidth="1"/>
    <col min="1031" max="1031" width="13.625" style="2" customWidth="1"/>
    <col min="1032" max="1032" width="10.25" style="2" customWidth="1"/>
    <col min="1033" max="1033" width="10.625" style="2" customWidth="1"/>
    <col min="1034" max="1034" width="19.625" style="2" customWidth="1"/>
    <col min="1035" max="1036" width="14" style="2" customWidth="1"/>
    <col min="1037" max="1037" width="0" style="2" hidden="1" customWidth="1"/>
    <col min="1038" max="1280" width="9" style="2"/>
    <col min="1281" max="1281" width="0.625" style="2" customWidth="1"/>
    <col min="1282" max="1282" width="10.25" style="2" customWidth="1"/>
    <col min="1283" max="1283" width="15.5" style="2" customWidth="1"/>
    <col min="1284" max="1285" width="14.375" style="2" customWidth="1"/>
    <col min="1286" max="1286" width="13.375" style="2" customWidth="1"/>
    <col min="1287" max="1287" width="13.625" style="2" customWidth="1"/>
    <col min="1288" max="1288" width="10.25" style="2" customWidth="1"/>
    <col min="1289" max="1289" width="10.625" style="2" customWidth="1"/>
    <col min="1290" max="1290" width="19.625" style="2" customWidth="1"/>
    <col min="1291" max="1292" width="14" style="2" customWidth="1"/>
    <col min="1293" max="1293" width="0" style="2" hidden="1" customWidth="1"/>
    <col min="1294" max="1536" width="9" style="2"/>
    <col min="1537" max="1537" width="0.625" style="2" customWidth="1"/>
    <col min="1538" max="1538" width="10.25" style="2" customWidth="1"/>
    <col min="1539" max="1539" width="15.5" style="2" customWidth="1"/>
    <col min="1540" max="1541" width="14.375" style="2" customWidth="1"/>
    <col min="1542" max="1542" width="13.375" style="2" customWidth="1"/>
    <col min="1543" max="1543" width="13.625" style="2" customWidth="1"/>
    <col min="1544" max="1544" width="10.25" style="2" customWidth="1"/>
    <col min="1545" max="1545" width="10.625" style="2" customWidth="1"/>
    <col min="1546" max="1546" width="19.625" style="2" customWidth="1"/>
    <col min="1547" max="1548" width="14" style="2" customWidth="1"/>
    <col min="1549" max="1549" width="0" style="2" hidden="1" customWidth="1"/>
    <col min="1550" max="1792" width="9" style="2"/>
    <col min="1793" max="1793" width="0.625" style="2" customWidth="1"/>
    <col min="1794" max="1794" width="10.25" style="2" customWidth="1"/>
    <col min="1795" max="1795" width="15.5" style="2" customWidth="1"/>
    <col min="1796" max="1797" width="14.375" style="2" customWidth="1"/>
    <col min="1798" max="1798" width="13.375" style="2" customWidth="1"/>
    <col min="1799" max="1799" width="13.625" style="2" customWidth="1"/>
    <col min="1800" max="1800" width="10.25" style="2" customWidth="1"/>
    <col min="1801" max="1801" width="10.625" style="2" customWidth="1"/>
    <col min="1802" max="1802" width="19.625" style="2" customWidth="1"/>
    <col min="1803" max="1804" width="14" style="2" customWidth="1"/>
    <col min="1805" max="1805" width="0" style="2" hidden="1" customWidth="1"/>
    <col min="1806" max="2048" width="9" style="2"/>
    <col min="2049" max="2049" width="0.625" style="2" customWidth="1"/>
    <col min="2050" max="2050" width="10.25" style="2" customWidth="1"/>
    <col min="2051" max="2051" width="15.5" style="2" customWidth="1"/>
    <col min="2052" max="2053" width="14.375" style="2" customWidth="1"/>
    <col min="2054" max="2054" width="13.375" style="2" customWidth="1"/>
    <col min="2055" max="2055" width="13.625" style="2" customWidth="1"/>
    <col min="2056" max="2056" width="10.25" style="2" customWidth="1"/>
    <col min="2057" max="2057" width="10.625" style="2" customWidth="1"/>
    <col min="2058" max="2058" width="19.625" style="2" customWidth="1"/>
    <col min="2059" max="2060" width="14" style="2" customWidth="1"/>
    <col min="2061" max="2061" width="0" style="2" hidden="1" customWidth="1"/>
    <col min="2062" max="2304" width="9" style="2"/>
    <col min="2305" max="2305" width="0.625" style="2" customWidth="1"/>
    <col min="2306" max="2306" width="10.25" style="2" customWidth="1"/>
    <col min="2307" max="2307" width="15.5" style="2" customWidth="1"/>
    <col min="2308" max="2309" width="14.375" style="2" customWidth="1"/>
    <col min="2310" max="2310" width="13.375" style="2" customWidth="1"/>
    <col min="2311" max="2311" width="13.625" style="2" customWidth="1"/>
    <col min="2312" max="2312" width="10.25" style="2" customWidth="1"/>
    <col min="2313" max="2313" width="10.625" style="2" customWidth="1"/>
    <col min="2314" max="2314" width="19.625" style="2" customWidth="1"/>
    <col min="2315" max="2316" width="14" style="2" customWidth="1"/>
    <col min="2317" max="2317" width="0" style="2" hidden="1" customWidth="1"/>
    <col min="2318" max="2560" width="9" style="2"/>
    <col min="2561" max="2561" width="0.625" style="2" customWidth="1"/>
    <col min="2562" max="2562" width="10.25" style="2" customWidth="1"/>
    <col min="2563" max="2563" width="15.5" style="2" customWidth="1"/>
    <col min="2564" max="2565" width="14.375" style="2" customWidth="1"/>
    <col min="2566" max="2566" width="13.375" style="2" customWidth="1"/>
    <col min="2567" max="2567" width="13.625" style="2" customWidth="1"/>
    <col min="2568" max="2568" width="10.25" style="2" customWidth="1"/>
    <col min="2569" max="2569" width="10.625" style="2" customWidth="1"/>
    <col min="2570" max="2570" width="19.625" style="2" customWidth="1"/>
    <col min="2571" max="2572" width="14" style="2" customWidth="1"/>
    <col min="2573" max="2573" width="0" style="2" hidden="1" customWidth="1"/>
    <col min="2574" max="2816" width="9" style="2"/>
    <col min="2817" max="2817" width="0.625" style="2" customWidth="1"/>
    <col min="2818" max="2818" width="10.25" style="2" customWidth="1"/>
    <col min="2819" max="2819" width="15.5" style="2" customWidth="1"/>
    <col min="2820" max="2821" width="14.375" style="2" customWidth="1"/>
    <col min="2822" max="2822" width="13.375" style="2" customWidth="1"/>
    <col min="2823" max="2823" width="13.625" style="2" customWidth="1"/>
    <col min="2824" max="2824" width="10.25" style="2" customWidth="1"/>
    <col min="2825" max="2825" width="10.625" style="2" customWidth="1"/>
    <col min="2826" max="2826" width="19.625" style="2" customWidth="1"/>
    <col min="2827" max="2828" width="14" style="2" customWidth="1"/>
    <col min="2829" max="2829" width="0" style="2" hidden="1" customWidth="1"/>
    <col min="2830" max="3072" width="9" style="2"/>
    <col min="3073" max="3073" width="0.625" style="2" customWidth="1"/>
    <col min="3074" max="3074" width="10.25" style="2" customWidth="1"/>
    <col min="3075" max="3075" width="15.5" style="2" customWidth="1"/>
    <col min="3076" max="3077" width="14.375" style="2" customWidth="1"/>
    <col min="3078" max="3078" width="13.375" style="2" customWidth="1"/>
    <col min="3079" max="3079" width="13.625" style="2" customWidth="1"/>
    <col min="3080" max="3080" width="10.25" style="2" customWidth="1"/>
    <col min="3081" max="3081" width="10.625" style="2" customWidth="1"/>
    <col min="3082" max="3082" width="19.625" style="2" customWidth="1"/>
    <col min="3083" max="3084" width="14" style="2" customWidth="1"/>
    <col min="3085" max="3085" width="0" style="2" hidden="1" customWidth="1"/>
    <col min="3086" max="3328" width="9" style="2"/>
    <col min="3329" max="3329" width="0.625" style="2" customWidth="1"/>
    <col min="3330" max="3330" width="10.25" style="2" customWidth="1"/>
    <col min="3331" max="3331" width="15.5" style="2" customWidth="1"/>
    <col min="3332" max="3333" width="14.375" style="2" customWidth="1"/>
    <col min="3334" max="3334" width="13.375" style="2" customWidth="1"/>
    <col min="3335" max="3335" width="13.625" style="2" customWidth="1"/>
    <col min="3336" max="3336" width="10.25" style="2" customWidth="1"/>
    <col min="3337" max="3337" width="10.625" style="2" customWidth="1"/>
    <col min="3338" max="3338" width="19.625" style="2" customWidth="1"/>
    <col min="3339" max="3340" width="14" style="2" customWidth="1"/>
    <col min="3341" max="3341" width="0" style="2" hidden="1" customWidth="1"/>
    <col min="3342" max="3584" width="9" style="2"/>
    <col min="3585" max="3585" width="0.625" style="2" customWidth="1"/>
    <col min="3586" max="3586" width="10.25" style="2" customWidth="1"/>
    <col min="3587" max="3587" width="15.5" style="2" customWidth="1"/>
    <col min="3588" max="3589" width="14.375" style="2" customWidth="1"/>
    <col min="3590" max="3590" width="13.375" style="2" customWidth="1"/>
    <col min="3591" max="3591" width="13.625" style="2" customWidth="1"/>
    <col min="3592" max="3592" width="10.25" style="2" customWidth="1"/>
    <col min="3593" max="3593" width="10.625" style="2" customWidth="1"/>
    <col min="3594" max="3594" width="19.625" style="2" customWidth="1"/>
    <col min="3595" max="3596" width="14" style="2" customWidth="1"/>
    <col min="3597" max="3597" width="0" style="2" hidden="1" customWidth="1"/>
    <col min="3598" max="3840" width="9" style="2"/>
    <col min="3841" max="3841" width="0.625" style="2" customWidth="1"/>
    <col min="3842" max="3842" width="10.25" style="2" customWidth="1"/>
    <col min="3843" max="3843" width="15.5" style="2" customWidth="1"/>
    <col min="3844" max="3845" width="14.375" style="2" customWidth="1"/>
    <col min="3846" max="3846" width="13.375" style="2" customWidth="1"/>
    <col min="3847" max="3847" width="13.625" style="2" customWidth="1"/>
    <col min="3848" max="3848" width="10.25" style="2" customWidth="1"/>
    <col min="3849" max="3849" width="10.625" style="2" customWidth="1"/>
    <col min="3850" max="3850" width="19.625" style="2" customWidth="1"/>
    <col min="3851" max="3852" width="14" style="2" customWidth="1"/>
    <col min="3853" max="3853" width="0" style="2" hidden="1" customWidth="1"/>
    <col min="3854" max="4096" width="9" style="2"/>
    <col min="4097" max="4097" width="0.625" style="2" customWidth="1"/>
    <col min="4098" max="4098" width="10.25" style="2" customWidth="1"/>
    <col min="4099" max="4099" width="15.5" style="2" customWidth="1"/>
    <col min="4100" max="4101" width="14.375" style="2" customWidth="1"/>
    <col min="4102" max="4102" width="13.375" style="2" customWidth="1"/>
    <col min="4103" max="4103" width="13.625" style="2" customWidth="1"/>
    <col min="4104" max="4104" width="10.25" style="2" customWidth="1"/>
    <col min="4105" max="4105" width="10.625" style="2" customWidth="1"/>
    <col min="4106" max="4106" width="19.625" style="2" customWidth="1"/>
    <col min="4107" max="4108" width="14" style="2" customWidth="1"/>
    <col min="4109" max="4109" width="0" style="2" hidden="1" customWidth="1"/>
    <col min="4110" max="4352" width="9" style="2"/>
    <col min="4353" max="4353" width="0.625" style="2" customWidth="1"/>
    <col min="4354" max="4354" width="10.25" style="2" customWidth="1"/>
    <col min="4355" max="4355" width="15.5" style="2" customWidth="1"/>
    <col min="4356" max="4357" width="14.375" style="2" customWidth="1"/>
    <col min="4358" max="4358" width="13.375" style="2" customWidth="1"/>
    <col min="4359" max="4359" width="13.625" style="2" customWidth="1"/>
    <col min="4360" max="4360" width="10.25" style="2" customWidth="1"/>
    <col min="4361" max="4361" width="10.625" style="2" customWidth="1"/>
    <col min="4362" max="4362" width="19.625" style="2" customWidth="1"/>
    <col min="4363" max="4364" width="14" style="2" customWidth="1"/>
    <col min="4365" max="4365" width="0" style="2" hidden="1" customWidth="1"/>
    <col min="4366" max="4608" width="9" style="2"/>
    <col min="4609" max="4609" width="0.625" style="2" customWidth="1"/>
    <col min="4610" max="4610" width="10.25" style="2" customWidth="1"/>
    <col min="4611" max="4611" width="15.5" style="2" customWidth="1"/>
    <col min="4612" max="4613" width="14.375" style="2" customWidth="1"/>
    <col min="4614" max="4614" width="13.375" style="2" customWidth="1"/>
    <col min="4615" max="4615" width="13.625" style="2" customWidth="1"/>
    <col min="4616" max="4616" width="10.25" style="2" customWidth="1"/>
    <col min="4617" max="4617" width="10.625" style="2" customWidth="1"/>
    <col min="4618" max="4618" width="19.625" style="2" customWidth="1"/>
    <col min="4619" max="4620" width="14" style="2" customWidth="1"/>
    <col min="4621" max="4621" width="0" style="2" hidden="1" customWidth="1"/>
    <col min="4622" max="4864" width="9" style="2"/>
    <col min="4865" max="4865" width="0.625" style="2" customWidth="1"/>
    <col min="4866" max="4866" width="10.25" style="2" customWidth="1"/>
    <col min="4867" max="4867" width="15.5" style="2" customWidth="1"/>
    <col min="4868" max="4869" width="14.375" style="2" customWidth="1"/>
    <col min="4870" max="4870" width="13.375" style="2" customWidth="1"/>
    <col min="4871" max="4871" width="13.625" style="2" customWidth="1"/>
    <col min="4872" max="4872" width="10.25" style="2" customWidth="1"/>
    <col min="4873" max="4873" width="10.625" style="2" customWidth="1"/>
    <col min="4874" max="4874" width="19.625" style="2" customWidth="1"/>
    <col min="4875" max="4876" width="14" style="2" customWidth="1"/>
    <col min="4877" max="4877" width="0" style="2" hidden="1" customWidth="1"/>
    <col min="4878" max="5120" width="9" style="2"/>
    <col min="5121" max="5121" width="0.625" style="2" customWidth="1"/>
    <col min="5122" max="5122" width="10.25" style="2" customWidth="1"/>
    <col min="5123" max="5123" width="15.5" style="2" customWidth="1"/>
    <col min="5124" max="5125" width="14.375" style="2" customWidth="1"/>
    <col min="5126" max="5126" width="13.375" style="2" customWidth="1"/>
    <col min="5127" max="5127" width="13.625" style="2" customWidth="1"/>
    <col min="5128" max="5128" width="10.25" style="2" customWidth="1"/>
    <col min="5129" max="5129" width="10.625" style="2" customWidth="1"/>
    <col min="5130" max="5130" width="19.625" style="2" customWidth="1"/>
    <col min="5131" max="5132" width="14" style="2" customWidth="1"/>
    <col min="5133" max="5133" width="0" style="2" hidden="1" customWidth="1"/>
    <col min="5134" max="5376" width="9" style="2"/>
    <col min="5377" max="5377" width="0.625" style="2" customWidth="1"/>
    <col min="5378" max="5378" width="10.25" style="2" customWidth="1"/>
    <col min="5379" max="5379" width="15.5" style="2" customWidth="1"/>
    <col min="5380" max="5381" width="14.375" style="2" customWidth="1"/>
    <col min="5382" max="5382" width="13.375" style="2" customWidth="1"/>
    <col min="5383" max="5383" width="13.625" style="2" customWidth="1"/>
    <col min="5384" max="5384" width="10.25" style="2" customWidth="1"/>
    <col min="5385" max="5385" width="10.625" style="2" customWidth="1"/>
    <col min="5386" max="5386" width="19.625" style="2" customWidth="1"/>
    <col min="5387" max="5388" width="14" style="2" customWidth="1"/>
    <col min="5389" max="5389" width="0" style="2" hidden="1" customWidth="1"/>
    <col min="5390" max="5632" width="9" style="2"/>
    <col min="5633" max="5633" width="0.625" style="2" customWidth="1"/>
    <col min="5634" max="5634" width="10.25" style="2" customWidth="1"/>
    <col min="5635" max="5635" width="15.5" style="2" customWidth="1"/>
    <col min="5636" max="5637" width="14.375" style="2" customWidth="1"/>
    <col min="5638" max="5638" width="13.375" style="2" customWidth="1"/>
    <col min="5639" max="5639" width="13.625" style="2" customWidth="1"/>
    <col min="5640" max="5640" width="10.25" style="2" customWidth="1"/>
    <col min="5641" max="5641" width="10.625" style="2" customWidth="1"/>
    <col min="5642" max="5642" width="19.625" style="2" customWidth="1"/>
    <col min="5643" max="5644" width="14" style="2" customWidth="1"/>
    <col min="5645" max="5645" width="0" style="2" hidden="1" customWidth="1"/>
    <col min="5646" max="5888" width="9" style="2"/>
    <col min="5889" max="5889" width="0.625" style="2" customWidth="1"/>
    <col min="5890" max="5890" width="10.25" style="2" customWidth="1"/>
    <col min="5891" max="5891" width="15.5" style="2" customWidth="1"/>
    <col min="5892" max="5893" width="14.375" style="2" customWidth="1"/>
    <col min="5894" max="5894" width="13.375" style="2" customWidth="1"/>
    <col min="5895" max="5895" width="13.625" style="2" customWidth="1"/>
    <col min="5896" max="5896" width="10.25" style="2" customWidth="1"/>
    <col min="5897" max="5897" width="10.625" style="2" customWidth="1"/>
    <col min="5898" max="5898" width="19.625" style="2" customWidth="1"/>
    <col min="5899" max="5900" width="14" style="2" customWidth="1"/>
    <col min="5901" max="5901" width="0" style="2" hidden="1" customWidth="1"/>
    <col min="5902" max="6144" width="9" style="2"/>
    <col min="6145" max="6145" width="0.625" style="2" customWidth="1"/>
    <col min="6146" max="6146" width="10.25" style="2" customWidth="1"/>
    <col min="6147" max="6147" width="15.5" style="2" customWidth="1"/>
    <col min="6148" max="6149" width="14.375" style="2" customWidth="1"/>
    <col min="6150" max="6150" width="13.375" style="2" customWidth="1"/>
    <col min="6151" max="6151" width="13.625" style="2" customWidth="1"/>
    <col min="6152" max="6152" width="10.25" style="2" customWidth="1"/>
    <col min="6153" max="6153" width="10.625" style="2" customWidth="1"/>
    <col min="6154" max="6154" width="19.625" style="2" customWidth="1"/>
    <col min="6155" max="6156" width="14" style="2" customWidth="1"/>
    <col min="6157" max="6157" width="0" style="2" hidden="1" customWidth="1"/>
    <col min="6158" max="6400" width="9" style="2"/>
    <col min="6401" max="6401" width="0.625" style="2" customWidth="1"/>
    <col min="6402" max="6402" width="10.25" style="2" customWidth="1"/>
    <col min="6403" max="6403" width="15.5" style="2" customWidth="1"/>
    <col min="6404" max="6405" width="14.375" style="2" customWidth="1"/>
    <col min="6406" max="6406" width="13.375" style="2" customWidth="1"/>
    <col min="6407" max="6407" width="13.625" style="2" customWidth="1"/>
    <col min="6408" max="6408" width="10.25" style="2" customWidth="1"/>
    <col min="6409" max="6409" width="10.625" style="2" customWidth="1"/>
    <col min="6410" max="6410" width="19.625" style="2" customWidth="1"/>
    <col min="6411" max="6412" width="14" style="2" customWidth="1"/>
    <col min="6413" max="6413" width="0" style="2" hidden="1" customWidth="1"/>
    <col min="6414" max="6656" width="9" style="2"/>
    <col min="6657" max="6657" width="0.625" style="2" customWidth="1"/>
    <col min="6658" max="6658" width="10.25" style="2" customWidth="1"/>
    <col min="6659" max="6659" width="15.5" style="2" customWidth="1"/>
    <col min="6660" max="6661" width="14.375" style="2" customWidth="1"/>
    <col min="6662" max="6662" width="13.375" style="2" customWidth="1"/>
    <col min="6663" max="6663" width="13.625" style="2" customWidth="1"/>
    <col min="6664" max="6664" width="10.25" style="2" customWidth="1"/>
    <col min="6665" max="6665" width="10.625" style="2" customWidth="1"/>
    <col min="6666" max="6666" width="19.625" style="2" customWidth="1"/>
    <col min="6667" max="6668" width="14" style="2" customWidth="1"/>
    <col min="6669" max="6669" width="0" style="2" hidden="1" customWidth="1"/>
    <col min="6670" max="6912" width="9" style="2"/>
    <col min="6913" max="6913" width="0.625" style="2" customWidth="1"/>
    <col min="6914" max="6914" width="10.25" style="2" customWidth="1"/>
    <col min="6915" max="6915" width="15.5" style="2" customWidth="1"/>
    <col min="6916" max="6917" width="14.375" style="2" customWidth="1"/>
    <col min="6918" max="6918" width="13.375" style="2" customWidth="1"/>
    <col min="6919" max="6919" width="13.625" style="2" customWidth="1"/>
    <col min="6920" max="6920" width="10.25" style="2" customWidth="1"/>
    <col min="6921" max="6921" width="10.625" style="2" customWidth="1"/>
    <col min="6922" max="6922" width="19.625" style="2" customWidth="1"/>
    <col min="6923" max="6924" width="14" style="2" customWidth="1"/>
    <col min="6925" max="6925" width="0" style="2" hidden="1" customWidth="1"/>
    <col min="6926" max="7168" width="9" style="2"/>
    <col min="7169" max="7169" width="0.625" style="2" customWidth="1"/>
    <col min="7170" max="7170" width="10.25" style="2" customWidth="1"/>
    <col min="7171" max="7171" width="15.5" style="2" customWidth="1"/>
    <col min="7172" max="7173" width="14.375" style="2" customWidth="1"/>
    <col min="7174" max="7174" width="13.375" style="2" customWidth="1"/>
    <col min="7175" max="7175" width="13.625" style="2" customWidth="1"/>
    <col min="7176" max="7176" width="10.25" style="2" customWidth="1"/>
    <col min="7177" max="7177" width="10.625" style="2" customWidth="1"/>
    <col min="7178" max="7178" width="19.625" style="2" customWidth="1"/>
    <col min="7179" max="7180" width="14" style="2" customWidth="1"/>
    <col min="7181" max="7181" width="0" style="2" hidden="1" customWidth="1"/>
    <col min="7182" max="7424" width="9" style="2"/>
    <col min="7425" max="7425" width="0.625" style="2" customWidth="1"/>
    <col min="7426" max="7426" width="10.25" style="2" customWidth="1"/>
    <col min="7427" max="7427" width="15.5" style="2" customWidth="1"/>
    <col min="7428" max="7429" width="14.375" style="2" customWidth="1"/>
    <col min="7430" max="7430" width="13.375" style="2" customWidth="1"/>
    <col min="7431" max="7431" width="13.625" style="2" customWidth="1"/>
    <col min="7432" max="7432" width="10.25" style="2" customWidth="1"/>
    <col min="7433" max="7433" width="10.625" style="2" customWidth="1"/>
    <col min="7434" max="7434" width="19.625" style="2" customWidth="1"/>
    <col min="7435" max="7436" width="14" style="2" customWidth="1"/>
    <col min="7437" max="7437" width="0" style="2" hidden="1" customWidth="1"/>
    <col min="7438" max="7680" width="9" style="2"/>
    <col min="7681" max="7681" width="0.625" style="2" customWidth="1"/>
    <col min="7682" max="7682" width="10.25" style="2" customWidth="1"/>
    <col min="7683" max="7683" width="15.5" style="2" customWidth="1"/>
    <col min="7684" max="7685" width="14.375" style="2" customWidth="1"/>
    <col min="7686" max="7686" width="13.375" style="2" customWidth="1"/>
    <col min="7687" max="7687" width="13.625" style="2" customWidth="1"/>
    <col min="7688" max="7688" width="10.25" style="2" customWidth="1"/>
    <col min="7689" max="7689" width="10.625" style="2" customWidth="1"/>
    <col min="7690" max="7690" width="19.625" style="2" customWidth="1"/>
    <col min="7691" max="7692" width="14" style="2" customWidth="1"/>
    <col min="7693" max="7693" width="0" style="2" hidden="1" customWidth="1"/>
    <col min="7694" max="7936" width="9" style="2"/>
    <col min="7937" max="7937" width="0.625" style="2" customWidth="1"/>
    <col min="7938" max="7938" width="10.25" style="2" customWidth="1"/>
    <col min="7939" max="7939" width="15.5" style="2" customWidth="1"/>
    <col min="7940" max="7941" width="14.375" style="2" customWidth="1"/>
    <col min="7942" max="7942" width="13.375" style="2" customWidth="1"/>
    <col min="7943" max="7943" width="13.625" style="2" customWidth="1"/>
    <col min="7944" max="7944" width="10.25" style="2" customWidth="1"/>
    <col min="7945" max="7945" width="10.625" style="2" customWidth="1"/>
    <col min="7946" max="7946" width="19.625" style="2" customWidth="1"/>
    <col min="7947" max="7948" width="14" style="2" customWidth="1"/>
    <col min="7949" max="7949" width="0" style="2" hidden="1" customWidth="1"/>
    <col min="7950" max="8192" width="9" style="2"/>
    <col min="8193" max="8193" width="0.625" style="2" customWidth="1"/>
    <col min="8194" max="8194" width="10.25" style="2" customWidth="1"/>
    <col min="8195" max="8195" width="15.5" style="2" customWidth="1"/>
    <col min="8196" max="8197" width="14.375" style="2" customWidth="1"/>
    <col min="8198" max="8198" width="13.375" style="2" customWidth="1"/>
    <col min="8199" max="8199" width="13.625" style="2" customWidth="1"/>
    <col min="8200" max="8200" width="10.25" style="2" customWidth="1"/>
    <col min="8201" max="8201" width="10.625" style="2" customWidth="1"/>
    <col min="8202" max="8202" width="19.625" style="2" customWidth="1"/>
    <col min="8203" max="8204" width="14" style="2" customWidth="1"/>
    <col min="8205" max="8205" width="0" style="2" hidden="1" customWidth="1"/>
    <col min="8206" max="8448" width="9" style="2"/>
    <col min="8449" max="8449" width="0.625" style="2" customWidth="1"/>
    <col min="8450" max="8450" width="10.25" style="2" customWidth="1"/>
    <col min="8451" max="8451" width="15.5" style="2" customWidth="1"/>
    <col min="8452" max="8453" width="14.375" style="2" customWidth="1"/>
    <col min="8454" max="8454" width="13.375" style="2" customWidth="1"/>
    <col min="8455" max="8455" width="13.625" style="2" customWidth="1"/>
    <col min="8456" max="8456" width="10.25" style="2" customWidth="1"/>
    <col min="8457" max="8457" width="10.625" style="2" customWidth="1"/>
    <col min="8458" max="8458" width="19.625" style="2" customWidth="1"/>
    <col min="8459" max="8460" width="14" style="2" customWidth="1"/>
    <col min="8461" max="8461" width="0" style="2" hidden="1" customWidth="1"/>
    <col min="8462" max="8704" width="9" style="2"/>
    <col min="8705" max="8705" width="0.625" style="2" customWidth="1"/>
    <col min="8706" max="8706" width="10.25" style="2" customWidth="1"/>
    <col min="8707" max="8707" width="15.5" style="2" customWidth="1"/>
    <col min="8708" max="8709" width="14.375" style="2" customWidth="1"/>
    <col min="8710" max="8710" width="13.375" style="2" customWidth="1"/>
    <col min="8711" max="8711" width="13.625" style="2" customWidth="1"/>
    <col min="8712" max="8712" width="10.25" style="2" customWidth="1"/>
    <col min="8713" max="8713" width="10.625" style="2" customWidth="1"/>
    <col min="8714" max="8714" width="19.625" style="2" customWidth="1"/>
    <col min="8715" max="8716" width="14" style="2" customWidth="1"/>
    <col min="8717" max="8717" width="0" style="2" hidden="1" customWidth="1"/>
    <col min="8718" max="8960" width="9" style="2"/>
    <col min="8961" max="8961" width="0.625" style="2" customWidth="1"/>
    <col min="8962" max="8962" width="10.25" style="2" customWidth="1"/>
    <col min="8963" max="8963" width="15.5" style="2" customWidth="1"/>
    <col min="8964" max="8965" width="14.375" style="2" customWidth="1"/>
    <col min="8966" max="8966" width="13.375" style="2" customWidth="1"/>
    <col min="8967" max="8967" width="13.625" style="2" customWidth="1"/>
    <col min="8968" max="8968" width="10.25" style="2" customWidth="1"/>
    <col min="8969" max="8969" width="10.625" style="2" customWidth="1"/>
    <col min="8970" max="8970" width="19.625" style="2" customWidth="1"/>
    <col min="8971" max="8972" width="14" style="2" customWidth="1"/>
    <col min="8973" max="8973" width="0" style="2" hidden="1" customWidth="1"/>
    <col min="8974" max="9216" width="9" style="2"/>
    <col min="9217" max="9217" width="0.625" style="2" customWidth="1"/>
    <col min="9218" max="9218" width="10.25" style="2" customWidth="1"/>
    <col min="9219" max="9219" width="15.5" style="2" customWidth="1"/>
    <col min="9220" max="9221" width="14.375" style="2" customWidth="1"/>
    <col min="9222" max="9222" width="13.375" style="2" customWidth="1"/>
    <col min="9223" max="9223" width="13.625" style="2" customWidth="1"/>
    <col min="9224" max="9224" width="10.25" style="2" customWidth="1"/>
    <col min="9225" max="9225" width="10.625" style="2" customWidth="1"/>
    <col min="9226" max="9226" width="19.625" style="2" customWidth="1"/>
    <col min="9227" max="9228" width="14" style="2" customWidth="1"/>
    <col min="9229" max="9229" width="0" style="2" hidden="1" customWidth="1"/>
    <col min="9230" max="9472" width="9" style="2"/>
    <col min="9473" max="9473" width="0.625" style="2" customWidth="1"/>
    <col min="9474" max="9474" width="10.25" style="2" customWidth="1"/>
    <col min="9475" max="9475" width="15.5" style="2" customWidth="1"/>
    <col min="9476" max="9477" width="14.375" style="2" customWidth="1"/>
    <col min="9478" max="9478" width="13.375" style="2" customWidth="1"/>
    <col min="9479" max="9479" width="13.625" style="2" customWidth="1"/>
    <col min="9480" max="9480" width="10.25" style="2" customWidth="1"/>
    <col min="9481" max="9481" width="10.625" style="2" customWidth="1"/>
    <col min="9482" max="9482" width="19.625" style="2" customWidth="1"/>
    <col min="9483" max="9484" width="14" style="2" customWidth="1"/>
    <col min="9485" max="9485" width="0" style="2" hidden="1" customWidth="1"/>
    <col min="9486" max="9728" width="9" style="2"/>
    <col min="9729" max="9729" width="0.625" style="2" customWidth="1"/>
    <col min="9730" max="9730" width="10.25" style="2" customWidth="1"/>
    <col min="9731" max="9731" width="15.5" style="2" customWidth="1"/>
    <col min="9732" max="9733" width="14.375" style="2" customWidth="1"/>
    <col min="9734" max="9734" width="13.375" style="2" customWidth="1"/>
    <col min="9735" max="9735" width="13.625" style="2" customWidth="1"/>
    <col min="9736" max="9736" width="10.25" style="2" customWidth="1"/>
    <col min="9737" max="9737" width="10.625" style="2" customWidth="1"/>
    <col min="9738" max="9738" width="19.625" style="2" customWidth="1"/>
    <col min="9739" max="9740" width="14" style="2" customWidth="1"/>
    <col min="9741" max="9741" width="0" style="2" hidden="1" customWidth="1"/>
    <col min="9742" max="9984" width="9" style="2"/>
    <col min="9985" max="9985" width="0.625" style="2" customWidth="1"/>
    <col min="9986" max="9986" width="10.25" style="2" customWidth="1"/>
    <col min="9987" max="9987" width="15.5" style="2" customWidth="1"/>
    <col min="9988" max="9989" width="14.375" style="2" customWidth="1"/>
    <col min="9990" max="9990" width="13.375" style="2" customWidth="1"/>
    <col min="9991" max="9991" width="13.625" style="2" customWidth="1"/>
    <col min="9992" max="9992" width="10.25" style="2" customWidth="1"/>
    <col min="9993" max="9993" width="10.625" style="2" customWidth="1"/>
    <col min="9994" max="9994" width="19.625" style="2" customWidth="1"/>
    <col min="9995" max="9996" width="14" style="2" customWidth="1"/>
    <col min="9997" max="9997" width="0" style="2" hidden="1" customWidth="1"/>
    <col min="9998" max="10240" width="9" style="2"/>
    <col min="10241" max="10241" width="0.625" style="2" customWidth="1"/>
    <col min="10242" max="10242" width="10.25" style="2" customWidth="1"/>
    <col min="10243" max="10243" width="15.5" style="2" customWidth="1"/>
    <col min="10244" max="10245" width="14.375" style="2" customWidth="1"/>
    <col min="10246" max="10246" width="13.375" style="2" customWidth="1"/>
    <col min="10247" max="10247" width="13.625" style="2" customWidth="1"/>
    <col min="10248" max="10248" width="10.25" style="2" customWidth="1"/>
    <col min="10249" max="10249" width="10.625" style="2" customWidth="1"/>
    <col min="10250" max="10250" width="19.625" style="2" customWidth="1"/>
    <col min="10251" max="10252" width="14" style="2" customWidth="1"/>
    <col min="10253" max="10253" width="0" style="2" hidden="1" customWidth="1"/>
    <col min="10254" max="10496" width="9" style="2"/>
    <col min="10497" max="10497" width="0.625" style="2" customWidth="1"/>
    <col min="10498" max="10498" width="10.25" style="2" customWidth="1"/>
    <col min="10499" max="10499" width="15.5" style="2" customWidth="1"/>
    <col min="10500" max="10501" width="14.375" style="2" customWidth="1"/>
    <col min="10502" max="10502" width="13.375" style="2" customWidth="1"/>
    <col min="10503" max="10503" width="13.625" style="2" customWidth="1"/>
    <col min="10504" max="10504" width="10.25" style="2" customWidth="1"/>
    <col min="10505" max="10505" width="10.625" style="2" customWidth="1"/>
    <col min="10506" max="10506" width="19.625" style="2" customWidth="1"/>
    <col min="10507" max="10508" width="14" style="2" customWidth="1"/>
    <col min="10509" max="10509" width="0" style="2" hidden="1" customWidth="1"/>
    <col min="10510" max="10752" width="9" style="2"/>
    <col min="10753" max="10753" width="0.625" style="2" customWidth="1"/>
    <col min="10754" max="10754" width="10.25" style="2" customWidth="1"/>
    <col min="10755" max="10755" width="15.5" style="2" customWidth="1"/>
    <col min="10756" max="10757" width="14.375" style="2" customWidth="1"/>
    <col min="10758" max="10758" width="13.375" style="2" customWidth="1"/>
    <col min="10759" max="10759" width="13.625" style="2" customWidth="1"/>
    <col min="10760" max="10760" width="10.25" style="2" customWidth="1"/>
    <col min="10761" max="10761" width="10.625" style="2" customWidth="1"/>
    <col min="10762" max="10762" width="19.625" style="2" customWidth="1"/>
    <col min="10763" max="10764" width="14" style="2" customWidth="1"/>
    <col min="10765" max="10765" width="0" style="2" hidden="1" customWidth="1"/>
    <col min="10766" max="11008" width="9" style="2"/>
    <col min="11009" max="11009" width="0.625" style="2" customWidth="1"/>
    <col min="11010" max="11010" width="10.25" style="2" customWidth="1"/>
    <col min="11011" max="11011" width="15.5" style="2" customWidth="1"/>
    <col min="11012" max="11013" width="14.375" style="2" customWidth="1"/>
    <col min="11014" max="11014" width="13.375" style="2" customWidth="1"/>
    <col min="11015" max="11015" width="13.625" style="2" customWidth="1"/>
    <col min="11016" max="11016" width="10.25" style="2" customWidth="1"/>
    <col min="11017" max="11017" width="10.625" style="2" customWidth="1"/>
    <col min="11018" max="11018" width="19.625" style="2" customWidth="1"/>
    <col min="11019" max="11020" width="14" style="2" customWidth="1"/>
    <col min="11021" max="11021" width="0" style="2" hidden="1" customWidth="1"/>
    <col min="11022" max="11264" width="9" style="2"/>
    <col min="11265" max="11265" width="0.625" style="2" customWidth="1"/>
    <col min="11266" max="11266" width="10.25" style="2" customWidth="1"/>
    <col min="11267" max="11267" width="15.5" style="2" customWidth="1"/>
    <col min="11268" max="11269" width="14.375" style="2" customWidth="1"/>
    <col min="11270" max="11270" width="13.375" style="2" customWidth="1"/>
    <col min="11271" max="11271" width="13.625" style="2" customWidth="1"/>
    <col min="11272" max="11272" width="10.25" style="2" customWidth="1"/>
    <col min="11273" max="11273" width="10.625" style="2" customWidth="1"/>
    <col min="11274" max="11274" width="19.625" style="2" customWidth="1"/>
    <col min="11275" max="11276" width="14" style="2" customWidth="1"/>
    <col min="11277" max="11277" width="0" style="2" hidden="1" customWidth="1"/>
    <col min="11278" max="11520" width="9" style="2"/>
    <col min="11521" max="11521" width="0.625" style="2" customWidth="1"/>
    <col min="11522" max="11522" width="10.25" style="2" customWidth="1"/>
    <col min="11523" max="11523" width="15.5" style="2" customWidth="1"/>
    <col min="11524" max="11525" width="14.375" style="2" customWidth="1"/>
    <col min="11526" max="11526" width="13.375" style="2" customWidth="1"/>
    <col min="11527" max="11527" width="13.625" style="2" customWidth="1"/>
    <col min="11528" max="11528" width="10.25" style="2" customWidth="1"/>
    <col min="11529" max="11529" width="10.625" style="2" customWidth="1"/>
    <col min="11530" max="11530" width="19.625" style="2" customWidth="1"/>
    <col min="11531" max="11532" width="14" style="2" customWidth="1"/>
    <col min="11533" max="11533" width="0" style="2" hidden="1" customWidth="1"/>
    <col min="11534" max="11776" width="9" style="2"/>
    <col min="11777" max="11777" width="0.625" style="2" customWidth="1"/>
    <col min="11778" max="11778" width="10.25" style="2" customWidth="1"/>
    <col min="11779" max="11779" width="15.5" style="2" customWidth="1"/>
    <col min="11780" max="11781" width="14.375" style="2" customWidth="1"/>
    <col min="11782" max="11782" width="13.375" style="2" customWidth="1"/>
    <col min="11783" max="11783" width="13.625" style="2" customWidth="1"/>
    <col min="11784" max="11784" width="10.25" style="2" customWidth="1"/>
    <col min="11785" max="11785" width="10.625" style="2" customWidth="1"/>
    <col min="11786" max="11786" width="19.625" style="2" customWidth="1"/>
    <col min="11787" max="11788" width="14" style="2" customWidth="1"/>
    <col min="11789" max="11789" width="0" style="2" hidden="1" customWidth="1"/>
    <col min="11790" max="12032" width="9" style="2"/>
    <col min="12033" max="12033" width="0.625" style="2" customWidth="1"/>
    <col min="12034" max="12034" width="10.25" style="2" customWidth="1"/>
    <col min="12035" max="12035" width="15.5" style="2" customWidth="1"/>
    <col min="12036" max="12037" width="14.375" style="2" customWidth="1"/>
    <col min="12038" max="12038" width="13.375" style="2" customWidth="1"/>
    <col min="12039" max="12039" width="13.625" style="2" customWidth="1"/>
    <col min="12040" max="12040" width="10.25" style="2" customWidth="1"/>
    <col min="12041" max="12041" width="10.625" style="2" customWidth="1"/>
    <col min="12042" max="12042" width="19.625" style="2" customWidth="1"/>
    <col min="12043" max="12044" width="14" style="2" customWidth="1"/>
    <col min="12045" max="12045" width="0" style="2" hidden="1" customWidth="1"/>
    <col min="12046" max="12288" width="9" style="2"/>
    <col min="12289" max="12289" width="0.625" style="2" customWidth="1"/>
    <col min="12290" max="12290" width="10.25" style="2" customWidth="1"/>
    <col min="12291" max="12291" width="15.5" style="2" customWidth="1"/>
    <col min="12292" max="12293" width="14.375" style="2" customWidth="1"/>
    <col min="12294" max="12294" width="13.375" style="2" customWidth="1"/>
    <col min="12295" max="12295" width="13.625" style="2" customWidth="1"/>
    <col min="12296" max="12296" width="10.25" style="2" customWidth="1"/>
    <col min="12297" max="12297" width="10.625" style="2" customWidth="1"/>
    <col min="12298" max="12298" width="19.625" style="2" customWidth="1"/>
    <col min="12299" max="12300" width="14" style="2" customWidth="1"/>
    <col min="12301" max="12301" width="0" style="2" hidden="1" customWidth="1"/>
    <col min="12302" max="12544" width="9" style="2"/>
    <col min="12545" max="12545" width="0.625" style="2" customWidth="1"/>
    <col min="12546" max="12546" width="10.25" style="2" customWidth="1"/>
    <col min="12547" max="12547" width="15.5" style="2" customWidth="1"/>
    <col min="12548" max="12549" width="14.375" style="2" customWidth="1"/>
    <col min="12550" max="12550" width="13.375" style="2" customWidth="1"/>
    <col min="12551" max="12551" width="13.625" style="2" customWidth="1"/>
    <col min="12552" max="12552" width="10.25" style="2" customWidth="1"/>
    <col min="12553" max="12553" width="10.625" style="2" customWidth="1"/>
    <col min="12554" max="12554" width="19.625" style="2" customWidth="1"/>
    <col min="12555" max="12556" width="14" style="2" customWidth="1"/>
    <col min="12557" max="12557" width="0" style="2" hidden="1" customWidth="1"/>
    <col min="12558" max="12800" width="9" style="2"/>
    <col min="12801" max="12801" width="0.625" style="2" customWidth="1"/>
    <col min="12802" max="12802" width="10.25" style="2" customWidth="1"/>
    <col min="12803" max="12803" width="15.5" style="2" customWidth="1"/>
    <col min="12804" max="12805" width="14.375" style="2" customWidth="1"/>
    <col min="12806" max="12806" width="13.375" style="2" customWidth="1"/>
    <col min="12807" max="12807" width="13.625" style="2" customWidth="1"/>
    <col min="12808" max="12808" width="10.25" style="2" customWidth="1"/>
    <col min="12809" max="12809" width="10.625" style="2" customWidth="1"/>
    <col min="12810" max="12810" width="19.625" style="2" customWidth="1"/>
    <col min="12811" max="12812" width="14" style="2" customWidth="1"/>
    <col min="12813" max="12813" width="0" style="2" hidden="1" customWidth="1"/>
    <col min="12814" max="13056" width="9" style="2"/>
    <col min="13057" max="13057" width="0.625" style="2" customWidth="1"/>
    <col min="13058" max="13058" width="10.25" style="2" customWidth="1"/>
    <col min="13059" max="13059" width="15.5" style="2" customWidth="1"/>
    <col min="13060" max="13061" width="14.375" style="2" customWidth="1"/>
    <col min="13062" max="13062" width="13.375" style="2" customWidth="1"/>
    <col min="13063" max="13063" width="13.625" style="2" customWidth="1"/>
    <col min="13064" max="13064" width="10.25" style="2" customWidth="1"/>
    <col min="13065" max="13065" width="10.625" style="2" customWidth="1"/>
    <col min="13066" max="13066" width="19.625" style="2" customWidth="1"/>
    <col min="13067" max="13068" width="14" style="2" customWidth="1"/>
    <col min="13069" max="13069" width="0" style="2" hidden="1" customWidth="1"/>
    <col min="13070" max="13312" width="9" style="2"/>
    <col min="13313" max="13313" width="0.625" style="2" customWidth="1"/>
    <col min="13314" max="13314" width="10.25" style="2" customWidth="1"/>
    <col min="13315" max="13315" width="15.5" style="2" customWidth="1"/>
    <col min="13316" max="13317" width="14.375" style="2" customWidth="1"/>
    <col min="13318" max="13318" width="13.375" style="2" customWidth="1"/>
    <col min="13319" max="13319" width="13.625" style="2" customWidth="1"/>
    <col min="13320" max="13320" width="10.25" style="2" customWidth="1"/>
    <col min="13321" max="13321" width="10.625" style="2" customWidth="1"/>
    <col min="13322" max="13322" width="19.625" style="2" customWidth="1"/>
    <col min="13323" max="13324" width="14" style="2" customWidth="1"/>
    <col min="13325" max="13325" width="0" style="2" hidden="1" customWidth="1"/>
    <col min="13326" max="13568" width="9" style="2"/>
    <col min="13569" max="13569" width="0.625" style="2" customWidth="1"/>
    <col min="13570" max="13570" width="10.25" style="2" customWidth="1"/>
    <col min="13571" max="13571" width="15.5" style="2" customWidth="1"/>
    <col min="13572" max="13573" width="14.375" style="2" customWidth="1"/>
    <col min="13574" max="13574" width="13.375" style="2" customWidth="1"/>
    <col min="13575" max="13575" width="13.625" style="2" customWidth="1"/>
    <col min="13576" max="13576" width="10.25" style="2" customWidth="1"/>
    <col min="13577" max="13577" width="10.625" style="2" customWidth="1"/>
    <col min="13578" max="13578" width="19.625" style="2" customWidth="1"/>
    <col min="13579" max="13580" width="14" style="2" customWidth="1"/>
    <col min="13581" max="13581" width="0" style="2" hidden="1" customWidth="1"/>
    <col min="13582" max="13824" width="9" style="2"/>
    <col min="13825" max="13825" width="0.625" style="2" customWidth="1"/>
    <col min="13826" max="13826" width="10.25" style="2" customWidth="1"/>
    <col min="13827" max="13827" width="15.5" style="2" customWidth="1"/>
    <col min="13828" max="13829" width="14.375" style="2" customWidth="1"/>
    <col min="13830" max="13830" width="13.375" style="2" customWidth="1"/>
    <col min="13831" max="13831" width="13.625" style="2" customWidth="1"/>
    <col min="13832" max="13832" width="10.25" style="2" customWidth="1"/>
    <col min="13833" max="13833" width="10.625" style="2" customWidth="1"/>
    <col min="13834" max="13834" width="19.625" style="2" customWidth="1"/>
    <col min="13835" max="13836" width="14" style="2" customWidth="1"/>
    <col min="13837" max="13837" width="0" style="2" hidden="1" customWidth="1"/>
    <col min="13838" max="14080" width="9" style="2"/>
    <col min="14081" max="14081" width="0.625" style="2" customWidth="1"/>
    <col min="14082" max="14082" width="10.25" style="2" customWidth="1"/>
    <col min="14083" max="14083" width="15.5" style="2" customWidth="1"/>
    <col min="14084" max="14085" width="14.375" style="2" customWidth="1"/>
    <col min="14086" max="14086" width="13.375" style="2" customWidth="1"/>
    <col min="14087" max="14087" width="13.625" style="2" customWidth="1"/>
    <col min="14088" max="14088" width="10.25" style="2" customWidth="1"/>
    <col min="14089" max="14089" width="10.625" style="2" customWidth="1"/>
    <col min="14090" max="14090" width="19.625" style="2" customWidth="1"/>
    <col min="14091" max="14092" width="14" style="2" customWidth="1"/>
    <col min="14093" max="14093" width="0" style="2" hidden="1" customWidth="1"/>
    <col min="14094" max="14336" width="9" style="2"/>
    <col min="14337" max="14337" width="0.625" style="2" customWidth="1"/>
    <col min="14338" max="14338" width="10.25" style="2" customWidth="1"/>
    <col min="14339" max="14339" width="15.5" style="2" customWidth="1"/>
    <col min="14340" max="14341" width="14.375" style="2" customWidth="1"/>
    <col min="14342" max="14342" width="13.375" style="2" customWidth="1"/>
    <col min="14343" max="14343" width="13.625" style="2" customWidth="1"/>
    <col min="14344" max="14344" width="10.25" style="2" customWidth="1"/>
    <col min="14345" max="14345" width="10.625" style="2" customWidth="1"/>
    <col min="14346" max="14346" width="19.625" style="2" customWidth="1"/>
    <col min="14347" max="14348" width="14" style="2" customWidth="1"/>
    <col min="14349" max="14349" width="0" style="2" hidden="1" customWidth="1"/>
    <col min="14350" max="14592" width="9" style="2"/>
    <col min="14593" max="14593" width="0.625" style="2" customWidth="1"/>
    <col min="14594" max="14594" width="10.25" style="2" customWidth="1"/>
    <col min="14595" max="14595" width="15.5" style="2" customWidth="1"/>
    <col min="14596" max="14597" width="14.375" style="2" customWidth="1"/>
    <col min="14598" max="14598" width="13.375" style="2" customWidth="1"/>
    <col min="14599" max="14599" width="13.625" style="2" customWidth="1"/>
    <col min="14600" max="14600" width="10.25" style="2" customWidth="1"/>
    <col min="14601" max="14601" width="10.625" style="2" customWidth="1"/>
    <col min="14602" max="14602" width="19.625" style="2" customWidth="1"/>
    <col min="14603" max="14604" width="14" style="2" customWidth="1"/>
    <col min="14605" max="14605" width="0" style="2" hidden="1" customWidth="1"/>
    <col min="14606" max="14848" width="9" style="2"/>
    <col min="14849" max="14849" width="0.625" style="2" customWidth="1"/>
    <col min="14850" max="14850" width="10.25" style="2" customWidth="1"/>
    <col min="14851" max="14851" width="15.5" style="2" customWidth="1"/>
    <col min="14852" max="14853" width="14.375" style="2" customWidth="1"/>
    <col min="14854" max="14854" width="13.375" style="2" customWidth="1"/>
    <col min="14855" max="14855" width="13.625" style="2" customWidth="1"/>
    <col min="14856" max="14856" width="10.25" style="2" customWidth="1"/>
    <col min="14857" max="14857" width="10.625" style="2" customWidth="1"/>
    <col min="14858" max="14858" width="19.625" style="2" customWidth="1"/>
    <col min="14859" max="14860" width="14" style="2" customWidth="1"/>
    <col min="14861" max="14861" width="0" style="2" hidden="1" customWidth="1"/>
    <col min="14862" max="15104" width="9" style="2"/>
    <col min="15105" max="15105" width="0.625" style="2" customWidth="1"/>
    <col min="15106" max="15106" width="10.25" style="2" customWidth="1"/>
    <col min="15107" max="15107" width="15.5" style="2" customWidth="1"/>
    <col min="15108" max="15109" width="14.375" style="2" customWidth="1"/>
    <col min="15110" max="15110" width="13.375" style="2" customWidth="1"/>
    <col min="15111" max="15111" width="13.625" style="2" customWidth="1"/>
    <col min="15112" max="15112" width="10.25" style="2" customWidth="1"/>
    <col min="15113" max="15113" width="10.625" style="2" customWidth="1"/>
    <col min="15114" max="15114" width="19.625" style="2" customWidth="1"/>
    <col min="15115" max="15116" width="14" style="2" customWidth="1"/>
    <col min="15117" max="15117" width="0" style="2" hidden="1" customWidth="1"/>
    <col min="15118" max="15360" width="9" style="2"/>
    <col min="15361" max="15361" width="0.625" style="2" customWidth="1"/>
    <col min="15362" max="15362" width="10.25" style="2" customWidth="1"/>
    <col min="15363" max="15363" width="15.5" style="2" customWidth="1"/>
    <col min="15364" max="15365" width="14.375" style="2" customWidth="1"/>
    <col min="15366" max="15366" width="13.375" style="2" customWidth="1"/>
    <col min="15367" max="15367" width="13.625" style="2" customWidth="1"/>
    <col min="15368" max="15368" width="10.25" style="2" customWidth="1"/>
    <col min="15369" max="15369" width="10.625" style="2" customWidth="1"/>
    <col min="15370" max="15370" width="19.625" style="2" customWidth="1"/>
    <col min="15371" max="15372" width="14" style="2" customWidth="1"/>
    <col min="15373" max="15373" width="0" style="2" hidden="1" customWidth="1"/>
    <col min="15374" max="15616" width="9" style="2"/>
    <col min="15617" max="15617" width="0.625" style="2" customWidth="1"/>
    <col min="15618" max="15618" width="10.25" style="2" customWidth="1"/>
    <col min="15619" max="15619" width="15.5" style="2" customWidth="1"/>
    <col min="15620" max="15621" width="14.375" style="2" customWidth="1"/>
    <col min="15622" max="15622" width="13.375" style="2" customWidth="1"/>
    <col min="15623" max="15623" width="13.625" style="2" customWidth="1"/>
    <col min="15624" max="15624" width="10.25" style="2" customWidth="1"/>
    <col min="15625" max="15625" width="10.625" style="2" customWidth="1"/>
    <col min="15626" max="15626" width="19.625" style="2" customWidth="1"/>
    <col min="15627" max="15628" width="14" style="2" customWidth="1"/>
    <col min="15629" max="15629" width="0" style="2" hidden="1" customWidth="1"/>
    <col min="15630" max="15872" width="9" style="2"/>
    <col min="15873" max="15873" width="0.625" style="2" customWidth="1"/>
    <col min="15874" max="15874" width="10.25" style="2" customWidth="1"/>
    <col min="15875" max="15875" width="15.5" style="2" customWidth="1"/>
    <col min="15876" max="15877" width="14.375" style="2" customWidth="1"/>
    <col min="15878" max="15878" width="13.375" style="2" customWidth="1"/>
    <col min="15879" max="15879" width="13.625" style="2" customWidth="1"/>
    <col min="15880" max="15880" width="10.25" style="2" customWidth="1"/>
    <col min="15881" max="15881" width="10.625" style="2" customWidth="1"/>
    <col min="15882" max="15882" width="19.625" style="2" customWidth="1"/>
    <col min="15883" max="15884" width="14" style="2" customWidth="1"/>
    <col min="15885" max="15885" width="0" style="2" hidden="1" customWidth="1"/>
    <col min="15886" max="16128" width="9" style="2"/>
    <col min="16129" max="16129" width="0.625" style="2" customWidth="1"/>
    <col min="16130" max="16130" width="10.25" style="2" customWidth="1"/>
    <col min="16131" max="16131" width="15.5" style="2" customWidth="1"/>
    <col min="16132" max="16133" width="14.375" style="2" customWidth="1"/>
    <col min="16134" max="16134" width="13.375" style="2" customWidth="1"/>
    <col min="16135" max="16135" width="13.625" style="2" customWidth="1"/>
    <col min="16136" max="16136" width="10.25" style="2" customWidth="1"/>
    <col min="16137" max="16137" width="10.625" style="2" customWidth="1"/>
    <col min="16138" max="16138" width="19.625" style="2" customWidth="1"/>
    <col min="16139" max="16140" width="14" style="2" customWidth="1"/>
    <col min="16141" max="16141" width="0" style="2" hidden="1" customWidth="1"/>
    <col min="16142" max="16384" width="9" style="2"/>
  </cols>
  <sheetData>
    <row r="2" spans="2:16" ht="30" customHeight="1">
      <c r="B2" s="1" t="s">
        <v>63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6" ht="17.45" customHeight="1" thickBot="1">
      <c r="B3" s="3" t="s">
        <v>64</v>
      </c>
      <c r="C3" s="3"/>
      <c r="D3" s="3"/>
      <c r="E3" s="112"/>
      <c r="F3" s="4"/>
      <c r="G3" s="4"/>
      <c r="H3" s="3"/>
      <c r="I3" s="3"/>
      <c r="J3" s="3"/>
      <c r="K3" s="112"/>
      <c r="L3" s="5"/>
    </row>
    <row r="4" spans="2:16" ht="24" customHeight="1">
      <c r="B4" s="7" t="s">
        <v>65</v>
      </c>
      <c r="C4" s="8"/>
      <c r="D4" s="8"/>
      <c r="E4" s="9" t="s">
        <v>66</v>
      </c>
      <c r="F4" s="9" t="s">
        <v>67</v>
      </c>
      <c r="G4" s="154" t="s">
        <v>68</v>
      </c>
      <c r="H4" s="7" t="s">
        <v>65</v>
      </c>
      <c r="I4" s="8"/>
      <c r="J4" s="8"/>
      <c r="K4" s="9" t="s">
        <v>66</v>
      </c>
      <c r="L4" s="9" t="s">
        <v>69</v>
      </c>
      <c r="M4" s="116"/>
      <c r="N4" s="155" t="s">
        <v>68</v>
      </c>
    </row>
    <row r="5" spans="2:16" ht="24" customHeight="1">
      <c r="B5" s="11" t="s">
        <v>70</v>
      </c>
      <c r="C5" s="12" t="s">
        <v>71</v>
      </c>
      <c r="D5" s="12" t="s">
        <v>72</v>
      </c>
      <c r="E5" s="13"/>
      <c r="F5" s="13"/>
      <c r="G5" s="156"/>
      <c r="H5" s="11" t="s">
        <v>73</v>
      </c>
      <c r="I5" s="12" t="s">
        <v>71</v>
      </c>
      <c r="J5" s="12" t="s">
        <v>74</v>
      </c>
      <c r="K5" s="13"/>
      <c r="L5" s="13"/>
      <c r="M5" s="4"/>
      <c r="N5" s="157"/>
    </row>
    <row r="6" spans="2:16" ht="24" customHeight="1">
      <c r="B6" s="15" t="s">
        <v>75</v>
      </c>
      <c r="C6" s="16"/>
      <c r="D6" s="17"/>
      <c r="E6" s="18">
        <f>SUM(E7,E10+E13)</f>
        <v>43105.491999999998</v>
      </c>
      <c r="F6" s="18">
        <f>SUM(F7,F10,F13)</f>
        <v>40565</v>
      </c>
      <c r="G6" s="120">
        <f t="shared" ref="G6:G15" si="0">E6-F6</f>
        <v>2540.4919999999984</v>
      </c>
      <c r="H6" s="20" t="s">
        <v>76</v>
      </c>
      <c r="I6" s="21"/>
      <c r="J6" s="21"/>
      <c r="K6" s="121">
        <f>K7+K21+K24+K28</f>
        <v>43105</v>
      </c>
      <c r="L6" s="158">
        <f>L7+L24+L28+L21</f>
        <v>40565.32</v>
      </c>
      <c r="M6" s="4"/>
      <c r="N6" s="159">
        <f>N7+N21+N24+N28</f>
        <v>2539.6799999999985</v>
      </c>
    </row>
    <row r="7" spans="2:16" ht="17.45" customHeight="1">
      <c r="B7" s="24" t="s">
        <v>77</v>
      </c>
      <c r="C7" s="73" t="s">
        <v>42</v>
      </c>
      <c r="D7" s="74"/>
      <c r="E7" s="27">
        <f>[3]세입!E9</f>
        <v>42440</v>
      </c>
      <c r="F7" s="27">
        <f>SUM(F8)</f>
        <v>40000</v>
      </c>
      <c r="G7" s="123">
        <f t="shared" si="0"/>
        <v>2440</v>
      </c>
      <c r="H7" s="24" t="s">
        <v>78</v>
      </c>
      <c r="I7" s="29"/>
      <c r="J7" s="30" t="s">
        <v>79</v>
      </c>
      <c r="K7" s="160">
        <f>K8+K14+K16</f>
        <v>31590</v>
      </c>
      <c r="L7" s="161">
        <f>SUM(L8,L14,L16)</f>
        <v>32161.32</v>
      </c>
      <c r="M7" s="4"/>
      <c r="N7" s="162">
        <f>N8+N14+N16</f>
        <v>-571.32000000000153</v>
      </c>
    </row>
    <row r="8" spans="2:16" ht="17.45" customHeight="1">
      <c r="B8" s="34"/>
      <c r="C8" s="35" t="s">
        <v>77</v>
      </c>
      <c r="D8" s="36" t="s">
        <v>23</v>
      </c>
      <c r="E8" s="37">
        <f>SUM(E9:E9)</f>
        <v>42440</v>
      </c>
      <c r="F8" s="37">
        <f>[3]세입!F10</f>
        <v>40000</v>
      </c>
      <c r="G8" s="126">
        <f t="shared" si="0"/>
        <v>2440</v>
      </c>
      <c r="H8" s="39"/>
      <c r="I8" s="163" t="s">
        <v>80</v>
      </c>
      <c r="J8" s="100" t="s">
        <v>23</v>
      </c>
      <c r="K8" s="127">
        <f>SUM(K9:K13)</f>
        <v>28016.51</v>
      </c>
      <c r="L8" s="42">
        <f>SUM(L9:L13)</f>
        <v>27876</v>
      </c>
      <c r="M8" s="4"/>
      <c r="N8" s="144">
        <f>SUM(N9:N13)</f>
        <v>140.5099999999984</v>
      </c>
    </row>
    <row r="9" spans="2:16" ht="17.45" customHeight="1">
      <c r="B9" s="34"/>
      <c r="C9" s="53"/>
      <c r="D9" s="54" t="s">
        <v>81</v>
      </c>
      <c r="E9" s="76">
        <f>[3]세입!E10</f>
        <v>42440</v>
      </c>
      <c r="F9" s="76">
        <f>[3]세입!F10</f>
        <v>40000</v>
      </c>
      <c r="G9" s="129">
        <f t="shared" si="0"/>
        <v>2440</v>
      </c>
      <c r="H9" s="39"/>
      <c r="I9" s="163"/>
      <c r="J9" s="164" t="s">
        <v>56</v>
      </c>
      <c r="K9" s="165">
        <f>[3]세출!D9</f>
        <v>21591.599999999999</v>
      </c>
      <c r="L9" s="50">
        <f>[3]세출!E9</f>
        <v>21567</v>
      </c>
      <c r="M9" s="4"/>
      <c r="N9" s="130">
        <f>K9-L9</f>
        <v>24.599999999998545</v>
      </c>
    </row>
    <row r="10" spans="2:16" ht="17.45" customHeight="1">
      <c r="B10" s="24" t="s">
        <v>82</v>
      </c>
      <c r="C10" s="25" t="s">
        <v>79</v>
      </c>
      <c r="D10" s="26"/>
      <c r="E10" s="27">
        <f>SUM(E11)</f>
        <v>560.49199999999996</v>
      </c>
      <c r="F10" s="27">
        <f>SUM(F11)</f>
        <v>410</v>
      </c>
      <c r="G10" s="123">
        <f t="shared" si="0"/>
        <v>150.49199999999996</v>
      </c>
      <c r="H10" s="39"/>
      <c r="I10" s="163"/>
      <c r="J10" s="166"/>
      <c r="K10" s="57"/>
      <c r="L10" s="58"/>
      <c r="M10" s="4"/>
      <c r="N10" s="167"/>
    </row>
    <row r="11" spans="2:16" ht="17.45" customHeight="1">
      <c r="B11" s="34"/>
      <c r="C11" s="35" t="s">
        <v>83</v>
      </c>
      <c r="D11" s="36" t="s">
        <v>84</v>
      </c>
      <c r="E11" s="37">
        <f>SUM(E12:E12)</f>
        <v>560.49199999999996</v>
      </c>
      <c r="F11" s="37">
        <f>SUM(F12:F12)</f>
        <v>410</v>
      </c>
      <c r="G11" s="126">
        <f t="shared" si="0"/>
        <v>150.49199999999996</v>
      </c>
      <c r="H11" s="39"/>
      <c r="I11" s="163"/>
      <c r="J11" s="168" t="s">
        <v>85</v>
      </c>
      <c r="K11" s="169">
        <f>[3]세출!D11</f>
        <v>2159.16</v>
      </c>
      <c r="L11" s="61">
        <f>[3]세출!E11</f>
        <v>2163</v>
      </c>
      <c r="M11" s="4"/>
      <c r="N11" s="170">
        <f t="shared" ref="N11:N20" si="1">K11-L11</f>
        <v>-3.8400000000001455</v>
      </c>
    </row>
    <row r="12" spans="2:16" ht="17.45" customHeight="1">
      <c r="B12" s="34"/>
      <c r="C12" s="65"/>
      <c r="D12" s="63" t="s">
        <v>86</v>
      </c>
      <c r="E12" s="66">
        <f>[3]세입!E18</f>
        <v>560.49199999999996</v>
      </c>
      <c r="F12" s="66">
        <f>[3]세입!F18</f>
        <v>410</v>
      </c>
      <c r="G12" s="133">
        <f t="shared" si="0"/>
        <v>150.49199999999996</v>
      </c>
      <c r="H12" s="39"/>
      <c r="I12" s="163"/>
      <c r="J12" s="171" t="s">
        <v>87</v>
      </c>
      <c r="K12" s="172">
        <f>[3]세출!D14</f>
        <v>1979.23</v>
      </c>
      <c r="L12" s="64">
        <f>[3]세출!E14</f>
        <v>1978</v>
      </c>
      <c r="M12" s="4"/>
      <c r="N12" s="170">
        <f t="shared" si="1"/>
        <v>1.2300000000000182</v>
      </c>
    </row>
    <row r="13" spans="2:16" ht="17.45" customHeight="1">
      <c r="B13" s="173" t="s">
        <v>88</v>
      </c>
      <c r="C13" s="73" t="s">
        <v>42</v>
      </c>
      <c r="D13" s="74"/>
      <c r="E13" s="27">
        <f>SUM(E14)</f>
        <v>105</v>
      </c>
      <c r="F13" s="27">
        <f>SUM(F14)</f>
        <v>155</v>
      </c>
      <c r="G13" s="123">
        <f t="shared" si="0"/>
        <v>-50</v>
      </c>
      <c r="H13" s="39"/>
      <c r="I13" s="163"/>
      <c r="J13" s="171" t="s">
        <v>89</v>
      </c>
      <c r="K13" s="172">
        <f>[3]세출!D17</f>
        <v>2286.52</v>
      </c>
      <c r="L13" s="64">
        <f>[3]세출!E17</f>
        <v>2168</v>
      </c>
      <c r="M13" s="4"/>
      <c r="N13" s="146">
        <f t="shared" si="1"/>
        <v>118.51999999999998</v>
      </c>
    </row>
    <row r="14" spans="2:16" ht="17.45" customHeight="1">
      <c r="B14" s="173"/>
      <c r="C14" s="168" t="s">
        <v>88</v>
      </c>
      <c r="D14" s="36" t="s">
        <v>23</v>
      </c>
      <c r="E14" s="37">
        <f>SUM(E15:E15)</f>
        <v>105</v>
      </c>
      <c r="F14" s="37">
        <f>SUM(F15:F15)</f>
        <v>155</v>
      </c>
      <c r="G14" s="126">
        <f t="shared" si="0"/>
        <v>-50</v>
      </c>
      <c r="H14" s="39"/>
      <c r="I14" s="174" t="s">
        <v>90</v>
      </c>
      <c r="J14" s="175" t="s">
        <v>44</v>
      </c>
      <c r="K14" s="176">
        <f>[3]세출!D23</f>
        <v>383.49</v>
      </c>
      <c r="L14" s="177">
        <f>[3]세출!E23</f>
        <v>341</v>
      </c>
      <c r="M14" s="178"/>
      <c r="N14" s="179">
        <f>N15</f>
        <v>42.490000000000009</v>
      </c>
      <c r="O14" s="180"/>
      <c r="P14" s="4"/>
    </row>
    <row r="15" spans="2:16" ht="17.45" customHeight="1" thickBot="1">
      <c r="B15" s="181"/>
      <c r="C15" s="182"/>
      <c r="D15" s="79" t="s">
        <v>91</v>
      </c>
      <c r="E15" s="80">
        <f>[3]세입!E22</f>
        <v>105</v>
      </c>
      <c r="F15" s="80">
        <f>[3]세입!F22</f>
        <v>155</v>
      </c>
      <c r="G15" s="134">
        <f t="shared" si="0"/>
        <v>-50</v>
      </c>
      <c r="H15" s="39"/>
      <c r="I15" s="174"/>
      <c r="J15" s="53" t="s">
        <v>92</v>
      </c>
      <c r="K15" s="183">
        <f>[3]세출!D24</f>
        <v>383.49</v>
      </c>
      <c r="L15" s="184">
        <f>[3]세출!E24</f>
        <v>341</v>
      </c>
      <c r="M15" s="185"/>
      <c r="N15" s="186">
        <f t="shared" si="1"/>
        <v>42.490000000000009</v>
      </c>
    </row>
    <row r="16" spans="2:16" ht="17.45" customHeight="1">
      <c r="H16" s="39"/>
      <c r="I16" s="187" t="s">
        <v>93</v>
      </c>
      <c r="J16" s="188" t="s">
        <v>44</v>
      </c>
      <c r="K16" s="189">
        <f>SUM(K17:K20)</f>
        <v>3190</v>
      </c>
      <c r="L16" s="190">
        <f>SUM(L17:L20)</f>
        <v>3944.3199999999997</v>
      </c>
      <c r="M16" s="4"/>
      <c r="N16" s="191">
        <f>SUM(N17:N20)</f>
        <v>-754.31999999999994</v>
      </c>
    </row>
    <row r="17" spans="2:14" ht="17.45" customHeight="1">
      <c r="H17" s="39"/>
      <c r="I17" s="192"/>
      <c r="J17" s="168" t="s">
        <v>94</v>
      </c>
      <c r="K17" s="169">
        <f>[3]세출!D27</f>
        <v>900</v>
      </c>
      <c r="L17" s="61">
        <f>[3]세출!E27</f>
        <v>2287.6</v>
      </c>
      <c r="M17" s="4"/>
      <c r="N17" s="132">
        <f t="shared" si="1"/>
        <v>-1387.6</v>
      </c>
    </row>
    <row r="18" spans="2:14" ht="17.25" customHeight="1">
      <c r="H18" s="39"/>
      <c r="I18" s="192"/>
      <c r="J18" s="168" t="s">
        <v>95</v>
      </c>
      <c r="K18" s="169">
        <f>[3]세출!D29</f>
        <v>1500</v>
      </c>
      <c r="L18" s="61">
        <f>[3]세출!E29</f>
        <v>1323.52</v>
      </c>
      <c r="M18" s="4"/>
      <c r="N18" s="132">
        <f t="shared" si="1"/>
        <v>176.48000000000002</v>
      </c>
    </row>
    <row r="19" spans="2:14" ht="17.45" customHeight="1">
      <c r="H19" s="39"/>
      <c r="I19" s="192"/>
      <c r="J19" s="168" t="s">
        <v>96</v>
      </c>
      <c r="K19" s="169">
        <f>[3]세출!D31</f>
        <v>150</v>
      </c>
      <c r="L19" s="61">
        <f>[3]세출!E31</f>
        <v>73.2</v>
      </c>
      <c r="M19" s="4"/>
      <c r="N19" s="132">
        <f t="shared" si="1"/>
        <v>76.8</v>
      </c>
    </row>
    <row r="20" spans="2:14" ht="17.45" customHeight="1">
      <c r="B20" s="84"/>
      <c r="C20" s="84"/>
      <c r="D20" s="84"/>
      <c r="H20" s="39"/>
      <c r="I20" s="193"/>
      <c r="J20" s="168" t="s">
        <v>97</v>
      </c>
      <c r="K20" s="169">
        <f>[3]세출!D33</f>
        <v>640</v>
      </c>
      <c r="L20" s="61">
        <f>[3]세출!E33</f>
        <v>260</v>
      </c>
      <c r="M20" s="4"/>
      <c r="N20" s="132">
        <f t="shared" si="1"/>
        <v>380</v>
      </c>
    </row>
    <row r="21" spans="2:14" ht="17.45" customHeight="1">
      <c r="B21" s="84"/>
      <c r="C21" s="84"/>
      <c r="D21" s="84"/>
      <c r="E21" s="84"/>
      <c r="F21" s="85"/>
      <c r="G21" s="85"/>
      <c r="H21" s="194"/>
      <c r="I21" s="139"/>
      <c r="J21" s="139" t="s">
        <v>42</v>
      </c>
      <c r="K21" s="140">
        <f>+K22</f>
        <v>350</v>
      </c>
      <c r="L21" s="195">
        <f>L22</f>
        <v>374</v>
      </c>
      <c r="M21" s="4"/>
      <c r="N21" s="162">
        <f>N22</f>
        <v>-24</v>
      </c>
    </row>
    <row r="22" spans="2:14" ht="17.45" customHeight="1">
      <c r="B22" s="84"/>
      <c r="C22" s="84"/>
      <c r="D22" s="84"/>
      <c r="E22" s="84"/>
      <c r="F22" s="85"/>
      <c r="G22" s="85"/>
      <c r="H22" s="88" t="s">
        <v>41</v>
      </c>
      <c r="I22" s="196" t="s">
        <v>43</v>
      </c>
      <c r="J22" s="41" t="s">
        <v>44</v>
      </c>
      <c r="K22" s="189">
        <f>[3]세출!D37</f>
        <v>350</v>
      </c>
      <c r="L22" s="189">
        <f>[3]세출!E37</f>
        <v>374</v>
      </c>
      <c r="M22" s="4"/>
      <c r="N22" s="144">
        <f>N23</f>
        <v>-24</v>
      </c>
    </row>
    <row r="23" spans="2:14" ht="17.45" customHeight="1">
      <c r="B23" s="84"/>
      <c r="C23" s="84"/>
      <c r="D23" s="84"/>
      <c r="E23" s="84"/>
      <c r="F23" s="85"/>
      <c r="G23" s="85"/>
      <c r="H23" s="88"/>
      <c r="I23" s="197"/>
      <c r="J23" s="198" t="s">
        <v>98</v>
      </c>
      <c r="K23" s="199">
        <f>[3]세출!D38</f>
        <v>350</v>
      </c>
      <c r="L23" s="200">
        <v>374</v>
      </c>
      <c r="M23" s="4"/>
      <c r="N23" s="201">
        <f>+K23-L23</f>
        <v>-24</v>
      </c>
    </row>
    <row r="24" spans="2:14" ht="17.45" customHeight="1">
      <c r="B24" s="84"/>
      <c r="C24" s="84"/>
      <c r="D24" s="84"/>
      <c r="E24" s="84"/>
      <c r="F24" s="85"/>
      <c r="G24" s="85"/>
      <c r="H24" s="194"/>
      <c r="I24" s="139"/>
      <c r="J24" s="139" t="s">
        <v>42</v>
      </c>
      <c r="K24" s="140">
        <f>+K25</f>
        <v>11160</v>
      </c>
      <c r="L24" s="202">
        <f>L25</f>
        <v>8025</v>
      </c>
      <c r="M24" s="4"/>
      <c r="N24" s="162">
        <f>N25</f>
        <v>3135</v>
      </c>
    </row>
    <row r="25" spans="2:14" ht="17.45" customHeight="1">
      <c r="B25" s="84"/>
      <c r="C25" s="84"/>
      <c r="D25" s="84"/>
      <c r="E25" s="84"/>
      <c r="F25" s="85"/>
      <c r="G25" s="85"/>
      <c r="H25" s="88" t="s">
        <v>46</v>
      </c>
      <c r="I25" s="196" t="s">
        <v>46</v>
      </c>
      <c r="J25" s="41" t="s">
        <v>44</v>
      </c>
      <c r="K25" s="189">
        <f>SUM(K26:K27)</f>
        <v>11160</v>
      </c>
      <c r="L25" s="42">
        <f>SUM(L26+L27)</f>
        <v>8025</v>
      </c>
      <c r="M25" s="4"/>
      <c r="N25" s="144">
        <f>N26+N27</f>
        <v>3135</v>
      </c>
    </row>
    <row r="26" spans="2:14" ht="17.45" customHeight="1">
      <c r="B26" s="84"/>
      <c r="C26" s="84"/>
      <c r="D26" s="84"/>
      <c r="E26" s="84"/>
      <c r="F26" s="85"/>
      <c r="G26" s="85"/>
      <c r="H26" s="88"/>
      <c r="I26" s="197"/>
      <c r="J26" s="198" t="s">
        <v>99</v>
      </c>
      <c r="K26" s="199">
        <f>[3]세출!D42</f>
        <v>8160</v>
      </c>
      <c r="L26" s="200">
        <f>[3]세출!E42</f>
        <v>5734</v>
      </c>
      <c r="M26" s="4"/>
      <c r="N26" s="132">
        <f>K26-L26</f>
        <v>2426</v>
      </c>
    </row>
    <row r="27" spans="2:14" ht="17.45" customHeight="1">
      <c r="B27" s="84"/>
      <c r="C27" s="84"/>
      <c r="D27" s="84"/>
      <c r="E27" s="84"/>
      <c r="F27" s="85"/>
      <c r="G27" s="85"/>
      <c r="H27" s="203"/>
      <c r="I27" s="204"/>
      <c r="J27" s="205" t="s">
        <v>100</v>
      </c>
      <c r="K27" s="206">
        <f>[3]세출!D49</f>
        <v>3000</v>
      </c>
      <c r="L27" s="96">
        <f>[3]세출!E49</f>
        <v>2291</v>
      </c>
      <c r="M27" s="4"/>
      <c r="N27" s="207">
        <f>K27-L27</f>
        <v>709</v>
      </c>
    </row>
    <row r="28" spans="2:14" ht="17.45" customHeight="1">
      <c r="B28" s="84"/>
      <c r="C28" s="84"/>
      <c r="D28" s="84"/>
      <c r="E28" s="84"/>
      <c r="F28" s="85"/>
      <c r="G28" s="85"/>
      <c r="H28" s="86"/>
      <c r="I28" s="139"/>
      <c r="J28" s="139" t="s">
        <v>42</v>
      </c>
      <c r="K28" s="140">
        <f>K29</f>
        <v>5</v>
      </c>
      <c r="L28" s="208">
        <f>L29</f>
        <v>5</v>
      </c>
      <c r="M28" s="4"/>
      <c r="N28" s="162">
        <f>K28-L28</f>
        <v>0</v>
      </c>
    </row>
    <row r="29" spans="2:14" ht="17.45" customHeight="1">
      <c r="B29" s="84"/>
      <c r="C29" s="84"/>
      <c r="D29" s="84"/>
      <c r="E29" s="84"/>
      <c r="F29" s="85"/>
      <c r="G29" s="85"/>
      <c r="H29" s="88" t="s">
        <v>53</v>
      </c>
      <c r="I29" s="209" t="s">
        <v>53</v>
      </c>
      <c r="J29" s="175" t="s">
        <v>44</v>
      </c>
      <c r="K29" s="210">
        <f>K30</f>
        <v>5</v>
      </c>
      <c r="L29" s="211">
        <f>L30</f>
        <v>5</v>
      </c>
      <c r="M29" s="4"/>
      <c r="N29" s="144">
        <f>K29-L29</f>
        <v>0</v>
      </c>
    </row>
    <row r="30" spans="2:14" ht="17.45" customHeight="1" thickBot="1">
      <c r="B30" s="84"/>
      <c r="C30" s="84"/>
      <c r="D30" s="84"/>
      <c r="E30" s="84"/>
      <c r="F30" s="85"/>
      <c r="G30" s="85"/>
      <c r="H30" s="102"/>
      <c r="I30" s="212"/>
      <c r="J30" s="78" t="s">
        <v>55</v>
      </c>
      <c r="K30" s="213">
        <f>[3]세출!D57</f>
        <v>5</v>
      </c>
      <c r="L30" s="213">
        <f>[3]세출!E57</f>
        <v>5</v>
      </c>
      <c r="M30" s="152"/>
      <c r="N30" s="153">
        <f>K30-L30</f>
        <v>0</v>
      </c>
    </row>
    <row r="31" spans="2:14" ht="28.5" customHeight="1">
      <c r="B31" s="84"/>
      <c r="C31" s="84"/>
      <c r="D31" s="84"/>
      <c r="E31" s="84"/>
      <c r="F31" s="85"/>
      <c r="G31" s="85"/>
    </row>
    <row r="32" spans="2:14" ht="17.45" customHeight="1">
      <c r="B32" s="84"/>
      <c r="C32" s="84"/>
      <c r="D32" s="84"/>
      <c r="E32" s="84"/>
      <c r="F32" s="85"/>
      <c r="G32" s="85"/>
    </row>
    <row r="33" spans="2:13" ht="17.45" customHeight="1">
      <c r="B33" s="84"/>
      <c r="C33" s="84"/>
      <c r="D33" s="84"/>
      <c r="E33" s="84"/>
      <c r="F33" s="85"/>
      <c r="G33" s="85"/>
      <c r="H33" s="108"/>
      <c r="I33" s="84"/>
      <c r="J33" s="84"/>
      <c r="K33" s="109"/>
      <c r="L33" s="2"/>
    </row>
    <row r="34" spans="2:13" ht="17.45" customHeight="1">
      <c r="B34" s="84"/>
      <c r="C34" s="84"/>
      <c r="D34" s="84"/>
      <c r="E34" s="84"/>
      <c r="F34" s="85"/>
      <c r="G34" s="85"/>
      <c r="H34" s="108"/>
      <c r="I34" s="4"/>
      <c r="J34" s="4"/>
      <c r="K34" s="4"/>
      <c r="L34" s="109"/>
    </row>
    <row r="35" spans="2:13" ht="17.45" customHeight="1">
      <c r="B35" s="84"/>
      <c r="C35" s="84"/>
      <c r="D35" s="84"/>
      <c r="E35" s="84"/>
      <c r="F35" s="85"/>
      <c r="G35" s="85"/>
      <c r="H35" s="108"/>
      <c r="I35" s="4"/>
      <c r="J35" s="4"/>
      <c r="K35" s="4"/>
      <c r="L35" s="109"/>
    </row>
    <row r="36" spans="2:13" ht="17.45" customHeight="1">
      <c r="B36" s="84"/>
      <c r="C36" s="84"/>
      <c r="D36" s="84"/>
      <c r="E36" s="84"/>
      <c r="F36" s="85"/>
      <c r="G36" s="85"/>
      <c r="H36" s="4"/>
      <c r="I36" s="4"/>
      <c r="J36" s="4"/>
      <c r="K36" s="4"/>
      <c r="L36" s="109"/>
    </row>
    <row r="37" spans="2:13" ht="17.45" customHeight="1">
      <c r="B37" s="84"/>
      <c r="C37" s="84"/>
      <c r="D37" s="84"/>
      <c r="E37" s="84"/>
      <c r="F37" s="85"/>
      <c r="G37" s="85"/>
      <c r="H37" s="4"/>
      <c r="I37" s="4"/>
      <c r="J37" s="4"/>
      <c r="K37" s="4"/>
      <c r="L37" s="109"/>
    </row>
    <row r="38" spans="2:13" ht="17.45" customHeight="1">
      <c r="B38" s="4"/>
      <c r="C38" s="4"/>
      <c r="D38" s="4"/>
      <c r="E38" s="4"/>
      <c r="F38" s="110"/>
      <c r="G38" s="110"/>
      <c r="H38" s="4"/>
      <c r="I38" s="4"/>
      <c r="J38" s="4"/>
      <c r="K38" s="4"/>
      <c r="L38" s="109"/>
    </row>
    <row r="39" spans="2:13" ht="17.45" customHeight="1">
      <c r="B39" s="4"/>
      <c r="C39" s="4"/>
      <c r="D39" s="4"/>
      <c r="E39" s="4"/>
      <c r="F39" s="110"/>
      <c r="G39" s="110"/>
      <c r="H39" s="4"/>
      <c r="I39" s="4"/>
      <c r="J39" s="4"/>
      <c r="K39" s="4"/>
      <c r="L39" s="109"/>
      <c r="M39" s="99" t="e">
        <f>SUM(#REF!)</f>
        <v>#REF!</v>
      </c>
    </row>
    <row r="40" spans="2:13" ht="17.45" customHeight="1">
      <c r="B40" s="4"/>
      <c r="C40" s="4"/>
      <c r="D40" s="4"/>
      <c r="E40" s="4"/>
      <c r="F40" s="110"/>
      <c r="G40" s="110"/>
      <c r="H40" s="4"/>
      <c r="I40" s="4"/>
      <c r="J40" s="4"/>
      <c r="K40" s="4"/>
      <c r="L40" s="109"/>
    </row>
    <row r="41" spans="2:13" ht="17.45" customHeight="1">
      <c r="B41" s="4"/>
      <c r="C41" s="4"/>
      <c r="D41" s="4"/>
      <c r="E41" s="4"/>
      <c r="F41" s="110"/>
      <c r="G41" s="110"/>
      <c r="H41" s="4"/>
      <c r="I41" s="4"/>
      <c r="J41" s="4"/>
      <c r="K41" s="4"/>
      <c r="L41" s="109"/>
    </row>
    <row r="42" spans="2:13" ht="17.45" customHeight="1">
      <c r="B42" s="4"/>
      <c r="C42" s="4"/>
      <c r="D42" s="4"/>
      <c r="E42" s="4"/>
      <c r="F42" s="110"/>
      <c r="G42" s="110"/>
      <c r="H42" s="4"/>
      <c r="I42" s="4"/>
      <c r="J42" s="4"/>
      <c r="K42" s="4"/>
      <c r="L42" s="109"/>
    </row>
    <row r="43" spans="2:13" ht="17.45" customHeight="1">
      <c r="B43" s="4"/>
      <c r="C43" s="4"/>
      <c r="D43" s="4"/>
      <c r="E43" s="4"/>
      <c r="F43" s="110"/>
      <c r="G43" s="110"/>
      <c r="H43" s="4"/>
      <c r="I43" s="4"/>
      <c r="J43" s="4"/>
      <c r="K43" s="4"/>
      <c r="L43" s="109"/>
    </row>
    <row r="44" spans="2:13" ht="17.45" customHeight="1">
      <c r="B44" s="4"/>
      <c r="C44" s="4"/>
      <c r="D44" s="4"/>
      <c r="E44" s="4"/>
      <c r="F44" s="110"/>
      <c r="G44" s="110"/>
      <c r="H44" s="4"/>
      <c r="I44" s="4"/>
      <c r="J44" s="4"/>
      <c r="K44" s="4"/>
      <c r="L44" s="109"/>
    </row>
    <row r="45" spans="2:13" ht="17.45" customHeight="1">
      <c r="B45" s="4"/>
      <c r="C45" s="4"/>
      <c r="D45" s="4"/>
      <c r="E45" s="4"/>
      <c r="F45" s="110"/>
      <c r="G45" s="110"/>
      <c r="H45" s="4"/>
      <c r="I45" s="4"/>
      <c r="J45" s="4"/>
      <c r="K45" s="4"/>
      <c r="L45" s="109"/>
    </row>
    <row r="46" spans="2:13" ht="17.45" customHeight="1">
      <c r="B46" s="4"/>
      <c r="C46" s="4"/>
      <c r="D46" s="4"/>
      <c r="E46" s="4"/>
      <c r="F46" s="110"/>
      <c r="G46" s="110"/>
      <c r="H46" s="4"/>
      <c r="I46" s="4"/>
      <c r="J46" s="4"/>
      <c r="K46" s="4"/>
      <c r="L46" s="109"/>
    </row>
    <row r="47" spans="2:13" ht="17.45" customHeight="1">
      <c r="B47" s="4"/>
      <c r="C47" s="4"/>
      <c r="D47" s="4"/>
      <c r="E47" s="4"/>
      <c r="F47" s="110"/>
      <c r="G47" s="110"/>
      <c r="H47" s="4"/>
      <c r="I47" s="4"/>
      <c r="J47" s="4"/>
      <c r="K47" s="4"/>
      <c r="L47" s="109"/>
    </row>
    <row r="48" spans="2:13" ht="17.45" customHeight="1">
      <c r="B48" s="4"/>
      <c r="C48" s="4"/>
      <c r="D48" s="4"/>
      <c r="E48" s="4"/>
      <c r="F48" s="110"/>
      <c r="G48" s="110"/>
      <c r="H48" s="4"/>
      <c r="I48" s="4"/>
      <c r="J48" s="4"/>
      <c r="K48" s="4"/>
      <c r="L48" s="109"/>
    </row>
    <row r="49" spans="2:12" ht="17.45" customHeight="1">
      <c r="B49" s="4"/>
      <c r="C49" s="4"/>
      <c r="D49" s="4"/>
      <c r="E49" s="4"/>
      <c r="F49" s="110"/>
      <c r="G49" s="110"/>
      <c r="H49" s="4"/>
      <c r="I49" s="4"/>
      <c r="J49" s="4"/>
      <c r="K49" s="4"/>
      <c r="L49" s="109"/>
    </row>
    <row r="50" spans="2:12" ht="17.45" customHeight="1">
      <c r="B50" s="4"/>
      <c r="C50" s="4"/>
      <c r="D50" s="4"/>
      <c r="E50" s="4"/>
      <c r="F50" s="110"/>
      <c r="G50" s="110"/>
      <c r="H50" s="4"/>
      <c r="I50" s="4"/>
      <c r="J50" s="4"/>
      <c r="K50" s="4"/>
      <c r="L50" s="109"/>
    </row>
    <row r="51" spans="2:12" ht="17.45" customHeight="1">
      <c r="B51" s="4"/>
      <c r="C51" s="4"/>
      <c r="D51" s="4"/>
      <c r="E51" s="4"/>
      <c r="F51" s="110"/>
      <c r="G51" s="110"/>
      <c r="H51" s="4"/>
      <c r="I51" s="4"/>
      <c r="J51" s="4"/>
      <c r="K51" s="4"/>
      <c r="L51" s="109"/>
    </row>
    <row r="52" spans="2:12" ht="17.45" customHeight="1">
      <c r="B52" s="4"/>
      <c r="C52" s="4"/>
      <c r="D52" s="4"/>
      <c r="E52" s="4"/>
      <c r="F52" s="110"/>
      <c r="G52" s="110"/>
      <c r="H52" s="4"/>
      <c r="I52" s="4"/>
      <c r="J52" s="4"/>
      <c r="K52" s="4"/>
      <c r="L52" s="109"/>
    </row>
    <row r="53" spans="2:12" ht="17.45" customHeight="1">
      <c r="B53" s="4"/>
      <c r="C53" s="4"/>
      <c r="D53" s="4"/>
      <c r="E53" s="4"/>
      <c r="F53" s="110"/>
      <c r="G53" s="110"/>
      <c r="H53" s="4"/>
      <c r="I53" s="4"/>
      <c r="J53" s="4"/>
      <c r="K53" s="4"/>
      <c r="L53" s="109"/>
    </row>
    <row r="54" spans="2:12" ht="17.45" customHeight="1">
      <c r="B54" s="4"/>
      <c r="C54" s="4"/>
      <c r="D54" s="4"/>
      <c r="E54" s="4"/>
      <c r="F54" s="110"/>
      <c r="G54" s="110"/>
      <c r="H54" s="4"/>
      <c r="I54" s="4"/>
      <c r="J54" s="4"/>
      <c r="K54" s="4"/>
      <c r="L54" s="109"/>
    </row>
    <row r="55" spans="2:12" ht="17.45" customHeight="1">
      <c r="B55" s="4"/>
      <c r="C55" s="4"/>
      <c r="D55" s="4"/>
      <c r="E55" s="4"/>
      <c r="F55" s="110"/>
      <c r="G55" s="110"/>
      <c r="H55" s="4"/>
      <c r="I55" s="4"/>
      <c r="J55" s="4"/>
      <c r="K55" s="4"/>
      <c r="L55" s="109"/>
    </row>
    <row r="56" spans="2:12" ht="17.45" customHeight="1">
      <c r="B56" s="4"/>
      <c r="C56" s="4"/>
      <c r="D56" s="4"/>
      <c r="E56" s="4"/>
      <c r="F56" s="110"/>
      <c r="G56" s="110"/>
      <c r="H56" s="4"/>
      <c r="I56" s="4"/>
      <c r="J56" s="4"/>
      <c r="K56" s="4"/>
      <c r="L56" s="109"/>
    </row>
    <row r="57" spans="2:12" ht="17.45" customHeight="1">
      <c r="B57" s="4"/>
      <c r="C57" s="4"/>
      <c r="D57" s="4"/>
      <c r="E57" s="4"/>
      <c r="F57" s="110"/>
      <c r="G57" s="110"/>
      <c r="H57" s="4"/>
      <c r="I57" s="4"/>
      <c r="J57" s="4"/>
      <c r="K57" s="4"/>
      <c r="L57" s="109"/>
    </row>
    <row r="58" spans="2:12" ht="17.45" customHeight="1">
      <c r="B58" s="4"/>
      <c r="C58" s="4"/>
      <c r="D58" s="4"/>
      <c r="E58" s="4"/>
      <c r="F58" s="110"/>
      <c r="G58" s="110"/>
      <c r="H58" s="4"/>
      <c r="I58" s="4"/>
      <c r="J58" s="4"/>
      <c r="K58" s="4"/>
      <c r="L58" s="109"/>
    </row>
    <row r="59" spans="2:12" ht="17.45" customHeight="1">
      <c r="B59" s="4"/>
      <c r="C59" s="4"/>
      <c r="D59" s="4"/>
      <c r="E59" s="4"/>
      <c r="F59" s="110"/>
      <c r="G59" s="110"/>
      <c r="H59" s="4"/>
      <c r="I59" s="4"/>
      <c r="J59" s="4"/>
      <c r="K59" s="4"/>
      <c r="L59" s="109"/>
    </row>
    <row r="60" spans="2:12" ht="17.45" customHeight="1">
      <c r="B60" s="4"/>
      <c r="C60" s="4"/>
      <c r="D60" s="4"/>
      <c r="E60" s="4"/>
      <c r="F60" s="110"/>
      <c r="G60" s="110"/>
      <c r="H60" s="4"/>
      <c r="I60" s="4"/>
      <c r="J60" s="4"/>
      <c r="K60" s="4"/>
      <c r="L60" s="109"/>
    </row>
    <row r="61" spans="2:12" ht="17.45" customHeight="1">
      <c r="B61" s="4"/>
      <c r="C61" s="4"/>
      <c r="D61" s="4"/>
      <c r="E61" s="4"/>
      <c r="F61" s="110"/>
      <c r="G61" s="110"/>
      <c r="H61" s="4"/>
      <c r="I61" s="4"/>
      <c r="J61" s="4"/>
      <c r="K61" s="4"/>
      <c r="L61" s="109"/>
    </row>
    <row r="62" spans="2:12" ht="17.45" customHeight="1">
      <c r="B62" s="4"/>
      <c r="C62" s="4"/>
      <c r="D62" s="4"/>
      <c r="E62" s="4"/>
      <c r="F62" s="110"/>
      <c r="G62" s="110"/>
      <c r="H62" s="4"/>
      <c r="I62" s="4"/>
      <c r="J62" s="4"/>
      <c r="K62" s="4"/>
      <c r="L62" s="109"/>
    </row>
    <row r="63" spans="2:12" ht="17.45" customHeight="1">
      <c r="B63" s="4"/>
      <c r="C63" s="4"/>
      <c r="D63" s="4"/>
      <c r="E63" s="4"/>
      <c r="F63" s="110"/>
      <c r="G63" s="110"/>
      <c r="H63" s="4"/>
      <c r="I63" s="4"/>
      <c r="J63" s="4"/>
      <c r="K63" s="4"/>
      <c r="L63" s="109"/>
    </row>
    <row r="64" spans="2:12" ht="17.45" customHeight="1">
      <c r="B64" s="4"/>
      <c r="C64" s="4"/>
      <c r="D64" s="4"/>
      <c r="E64" s="4"/>
      <c r="F64" s="110"/>
      <c r="G64" s="110"/>
      <c r="H64" s="4"/>
      <c r="I64" s="4"/>
      <c r="J64" s="4"/>
      <c r="K64" s="4"/>
      <c r="L64" s="109"/>
    </row>
    <row r="65" spans="2:12" ht="17.45" customHeight="1">
      <c r="B65" s="4"/>
      <c r="C65" s="4"/>
      <c r="D65" s="4"/>
      <c r="E65" s="4"/>
      <c r="F65" s="110"/>
      <c r="G65" s="110"/>
      <c r="H65" s="4"/>
      <c r="I65" s="4"/>
      <c r="J65" s="4"/>
      <c r="K65" s="4"/>
      <c r="L65" s="109"/>
    </row>
    <row r="66" spans="2:12" ht="17.45" customHeight="1">
      <c r="B66" s="4"/>
      <c r="C66" s="4"/>
      <c r="D66" s="4"/>
      <c r="E66" s="4"/>
      <c r="F66" s="110"/>
      <c r="G66" s="110"/>
      <c r="H66" s="4"/>
      <c r="I66" s="4"/>
      <c r="J66" s="4"/>
      <c r="K66" s="4"/>
      <c r="L66" s="109"/>
    </row>
    <row r="67" spans="2:12" ht="17.45" customHeight="1">
      <c r="B67" s="4"/>
      <c r="C67" s="4"/>
      <c r="D67" s="4"/>
      <c r="E67" s="4"/>
      <c r="F67" s="110"/>
      <c r="G67" s="110"/>
      <c r="H67" s="4"/>
      <c r="I67" s="4"/>
      <c r="J67" s="4"/>
      <c r="K67" s="4"/>
      <c r="L67" s="109"/>
    </row>
    <row r="68" spans="2:12" ht="17.45" customHeight="1">
      <c r="B68" s="4"/>
      <c r="C68" s="4"/>
      <c r="D68" s="4"/>
      <c r="E68" s="4"/>
      <c r="F68" s="110"/>
      <c r="G68" s="110"/>
      <c r="H68" s="4"/>
      <c r="I68" s="4"/>
      <c r="J68" s="4"/>
      <c r="K68" s="4"/>
      <c r="L68" s="109"/>
    </row>
    <row r="69" spans="2:12" ht="17.45" customHeight="1">
      <c r="B69" s="4"/>
      <c r="C69" s="4"/>
      <c r="D69" s="4"/>
      <c r="E69" s="4"/>
      <c r="F69" s="110"/>
      <c r="G69" s="110"/>
      <c r="H69" s="4"/>
      <c r="I69" s="4"/>
      <c r="J69" s="4"/>
      <c r="K69" s="4"/>
      <c r="L69" s="109"/>
    </row>
    <row r="70" spans="2:12" ht="17.45" customHeight="1">
      <c r="B70" s="4"/>
      <c r="C70" s="4"/>
      <c r="D70" s="4"/>
      <c r="E70" s="4"/>
      <c r="F70" s="110"/>
      <c r="G70" s="110"/>
      <c r="H70" s="4"/>
      <c r="I70" s="4"/>
      <c r="J70" s="4"/>
      <c r="K70" s="4"/>
      <c r="L70" s="109"/>
    </row>
    <row r="71" spans="2:12" ht="17.45" customHeight="1">
      <c r="B71" s="4"/>
      <c r="C71" s="4"/>
      <c r="D71" s="4"/>
      <c r="E71" s="4"/>
      <c r="F71" s="110"/>
      <c r="G71" s="110"/>
      <c r="H71" s="4"/>
      <c r="I71" s="4"/>
      <c r="J71" s="4"/>
      <c r="K71" s="4"/>
      <c r="L71" s="109"/>
    </row>
    <row r="72" spans="2:12" ht="17.45" customHeight="1">
      <c r="B72" s="4"/>
      <c r="C72" s="4"/>
      <c r="D72" s="4"/>
      <c r="E72" s="4"/>
      <c r="F72" s="110"/>
      <c r="G72" s="110"/>
      <c r="H72" s="4"/>
      <c r="I72" s="4"/>
      <c r="J72" s="4"/>
      <c r="K72" s="4"/>
      <c r="L72" s="109"/>
    </row>
    <row r="73" spans="2:12" ht="17.45" customHeight="1">
      <c r="B73" s="4"/>
      <c r="C73" s="4"/>
      <c r="D73" s="4"/>
      <c r="E73" s="4"/>
      <c r="F73" s="110"/>
      <c r="G73" s="110"/>
      <c r="H73" s="4"/>
      <c r="I73" s="4"/>
      <c r="J73" s="4"/>
      <c r="K73" s="4"/>
      <c r="L73" s="109"/>
    </row>
    <row r="74" spans="2:12" ht="17.45" customHeight="1">
      <c r="B74" s="4"/>
      <c r="C74" s="4"/>
      <c r="D74" s="4"/>
      <c r="E74" s="4"/>
      <c r="F74" s="110"/>
      <c r="G74" s="110"/>
      <c r="H74" s="4"/>
      <c r="I74" s="4"/>
      <c r="J74" s="4"/>
      <c r="K74" s="4"/>
      <c r="L74" s="109"/>
    </row>
    <row r="75" spans="2:12" ht="17.45" customHeight="1">
      <c r="B75" s="4"/>
      <c r="C75" s="4"/>
      <c r="D75" s="4"/>
      <c r="E75" s="4"/>
      <c r="F75" s="110"/>
      <c r="G75" s="110"/>
      <c r="H75" s="4"/>
      <c r="I75" s="4"/>
      <c r="J75" s="4"/>
      <c r="K75" s="4"/>
      <c r="L75" s="109"/>
    </row>
    <row r="76" spans="2:12" ht="17.45" customHeight="1">
      <c r="B76" s="4"/>
      <c r="C76" s="4"/>
      <c r="D76" s="4"/>
      <c r="E76" s="4"/>
      <c r="F76" s="110"/>
      <c r="G76" s="110"/>
      <c r="H76" s="4"/>
      <c r="I76" s="4"/>
      <c r="J76" s="4"/>
      <c r="K76" s="4"/>
      <c r="L76" s="109"/>
    </row>
    <row r="77" spans="2:12" ht="17.45" customHeight="1">
      <c r="B77" s="4"/>
      <c r="C77" s="4"/>
      <c r="D77" s="4"/>
      <c r="E77" s="4"/>
      <c r="F77" s="110"/>
      <c r="G77" s="110"/>
      <c r="H77" s="4"/>
      <c r="I77" s="4"/>
      <c r="J77" s="4"/>
      <c r="K77" s="4"/>
      <c r="L77" s="109"/>
    </row>
    <row r="78" spans="2:12" ht="17.45" customHeight="1">
      <c r="B78" s="4"/>
      <c r="C78" s="4"/>
      <c r="D78" s="4"/>
      <c r="E78" s="4"/>
      <c r="F78" s="110"/>
      <c r="G78" s="110"/>
      <c r="H78" s="4"/>
      <c r="I78" s="4"/>
      <c r="J78" s="4"/>
      <c r="K78" s="4"/>
      <c r="L78" s="109"/>
    </row>
    <row r="79" spans="2:12" ht="17.45" customHeight="1">
      <c r="B79" s="4"/>
      <c r="C79" s="4"/>
      <c r="D79" s="4"/>
      <c r="E79" s="4"/>
      <c r="F79" s="110"/>
      <c r="G79" s="110"/>
      <c r="H79" s="4"/>
      <c r="I79" s="4"/>
      <c r="J79" s="4"/>
      <c r="K79" s="4"/>
      <c r="L79" s="109"/>
    </row>
    <row r="80" spans="2:12" ht="17.45" customHeight="1">
      <c r="B80" s="4"/>
      <c r="C80" s="4"/>
      <c r="D80" s="4"/>
      <c r="E80" s="4"/>
      <c r="F80" s="110"/>
      <c r="G80" s="110"/>
      <c r="H80" s="4"/>
      <c r="I80" s="4"/>
      <c r="J80" s="4"/>
      <c r="K80" s="4"/>
      <c r="L80" s="109"/>
    </row>
    <row r="81" spans="2:12" ht="17.45" customHeight="1">
      <c r="B81" s="4"/>
      <c r="C81" s="4"/>
      <c r="D81" s="4"/>
      <c r="E81" s="4"/>
      <c r="F81" s="110"/>
      <c r="G81" s="110"/>
      <c r="H81" s="4"/>
      <c r="I81" s="4"/>
      <c r="J81" s="4"/>
      <c r="K81" s="4"/>
      <c r="L81" s="109"/>
    </row>
    <row r="82" spans="2:12" ht="17.45" customHeight="1">
      <c r="B82" s="4"/>
      <c r="C82" s="4"/>
      <c r="D82" s="4"/>
      <c r="E82" s="4"/>
      <c r="F82" s="110"/>
      <c r="G82" s="110"/>
      <c r="H82" s="4"/>
      <c r="I82" s="4"/>
      <c r="J82" s="4"/>
      <c r="K82" s="4"/>
      <c r="L82" s="109"/>
    </row>
    <row r="83" spans="2:12" ht="17.45" customHeight="1">
      <c r="B83" s="4"/>
      <c r="C83" s="4"/>
      <c r="D83" s="4"/>
      <c r="E83" s="4"/>
      <c r="F83" s="110"/>
      <c r="G83" s="110"/>
      <c r="H83" s="4"/>
      <c r="I83" s="4"/>
      <c r="J83" s="4"/>
      <c r="K83" s="4"/>
      <c r="L83" s="109"/>
    </row>
    <row r="84" spans="2:12" ht="17.45" customHeight="1">
      <c r="B84" s="4"/>
      <c r="C84" s="4"/>
      <c r="D84" s="4"/>
      <c r="E84" s="4"/>
      <c r="F84" s="110"/>
      <c r="G84" s="110"/>
      <c r="H84" s="4"/>
      <c r="I84" s="4"/>
      <c r="J84" s="4"/>
      <c r="K84" s="4"/>
      <c r="L84" s="109"/>
    </row>
    <row r="85" spans="2:12" ht="17.45" customHeight="1">
      <c r="B85" s="4"/>
      <c r="C85" s="4"/>
      <c r="D85" s="4"/>
      <c r="E85" s="4"/>
      <c r="F85" s="110"/>
      <c r="G85" s="110"/>
      <c r="H85" s="4"/>
      <c r="I85" s="4"/>
      <c r="J85" s="4"/>
      <c r="K85" s="4"/>
      <c r="L85" s="109"/>
    </row>
    <row r="86" spans="2:12" ht="17.45" customHeight="1">
      <c r="B86" s="4"/>
      <c r="C86" s="4"/>
      <c r="D86" s="4"/>
      <c r="E86" s="4"/>
      <c r="F86" s="110"/>
      <c r="G86" s="110"/>
      <c r="H86" s="4"/>
      <c r="I86" s="4"/>
      <c r="J86" s="4"/>
      <c r="K86" s="4"/>
      <c r="L86" s="109"/>
    </row>
    <row r="87" spans="2:12" ht="17.45" customHeight="1">
      <c r="B87" s="4"/>
      <c r="C87" s="4"/>
      <c r="D87" s="4"/>
      <c r="E87" s="4"/>
      <c r="F87" s="110"/>
      <c r="G87" s="110"/>
      <c r="H87" s="4"/>
      <c r="I87" s="4"/>
      <c r="J87" s="4"/>
      <c r="K87" s="4"/>
      <c r="L87" s="109"/>
    </row>
    <row r="88" spans="2:12" ht="17.45" customHeight="1">
      <c r="B88" s="4"/>
      <c r="C88" s="4"/>
      <c r="D88" s="4"/>
      <c r="E88" s="4"/>
      <c r="F88" s="110"/>
      <c r="G88" s="110"/>
      <c r="H88" s="4"/>
      <c r="I88" s="4"/>
      <c r="J88" s="4"/>
      <c r="K88" s="4"/>
      <c r="L88" s="109"/>
    </row>
    <row r="89" spans="2:12" ht="17.45" customHeight="1">
      <c r="B89" s="4"/>
      <c r="C89" s="4"/>
      <c r="D89" s="4"/>
      <c r="E89" s="4"/>
      <c r="F89" s="110"/>
      <c r="G89" s="110"/>
      <c r="H89" s="4"/>
      <c r="I89" s="4"/>
      <c r="J89" s="4"/>
      <c r="K89" s="4"/>
      <c r="L89" s="109"/>
    </row>
    <row r="90" spans="2:12" ht="17.45" customHeight="1">
      <c r="B90" s="4"/>
      <c r="C90" s="4"/>
      <c r="D90" s="4"/>
      <c r="E90" s="4"/>
      <c r="F90" s="110"/>
      <c r="G90" s="110"/>
      <c r="H90" s="4"/>
      <c r="I90" s="4"/>
      <c r="J90" s="4"/>
      <c r="K90" s="4"/>
      <c r="L90" s="109"/>
    </row>
    <row r="91" spans="2:12" ht="17.45" customHeight="1">
      <c r="B91" s="4"/>
      <c r="C91" s="4"/>
      <c r="D91" s="4"/>
      <c r="E91" s="4"/>
      <c r="F91" s="110"/>
      <c r="G91" s="110"/>
      <c r="H91" s="4"/>
      <c r="I91" s="4"/>
      <c r="J91" s="4"/>
      <c r="K91" s="4"/>
      <c r="L91" s="109"/>
    </row>
    <row r="92" spans="2:12" ht="17.45" customHeight="1">
      <c r="B92" s="4"/>
      <c r="C92" s="4"/>
      <c r="D92" s="4"/>
      <c r="E92" s="4"/>
      <c r="F92" s="110"/>
      <c r="G92" s="110"/>
      <c r="H92" s="4"/>
      <c r="I92" s="4"/>
      <c r="J92" s="4"/>
      <c r="K92" s="4"/>
      <c r="L92" s="109"/>
    </row>
    <row r="93" spans="2:12" ht="17.45" customHeight="1">
      <c r="B93" s="4"/>
      <c r="C93" s="4"/>
      <c r="D93" s="4"/>
      <c r="E93" s="4"/>
      <c r="F93" s="110"/>
      <c r="G93" s="110"/>
      <c r="H93" s="4"/>
      <c r="I93" s="4"/>
      <c r="J93" s="4"/>
      <c r="K93" s="4"/>
      <c r="L93" s="109"/>
    </row>
    <row r="94" spans="2:12" ht="17.45" customHeight="1">
      <c r="B94" s="4"/>
      <c r="C94" s="4"/>
      <c r="D94" s="4"/>
      <c r="E94" s="4"/>
      <c r="F94" s="110"/>
      <c r="G94" s="110"/>
      <c r="H94" s="4"/>
      <c r="I94" s="4"/>
      <c r="J94" s="4"/>
      <c r="K94" s="4"/>
      <c r="L94" s="109"/>
    </row>
    <row r="95" spans="2:12" ht="17.45" customHeight="1">
      <c r="B95" s="4"/>
      <c r="C95" s="4"/>
      <c r="D95" s="4"/>
      <c r="E95" s="4"/>
      <c r="F95" s="110"/>
      <c r="G95" s="110"/>
      <c r="H95" s="4"/>
      <c r="I95" s="4"/>
      <c r="J95" s="4"/>
      <c r="K95" s="4"/>
      <c r="L95" s="109"/>
    </row>
    <row r="96" spans="2:12" ht="17.45" customHeight="1">
      <c r="B96" s="4"/>
      <c r="C96" s="4"/>
      <c r="D96" s="4"/>
      <c r="E96" s="4"/>
      <c r="F96" s="110"/>
      <c r="G96" s="110"/>
      <c r="H96" s="4"/>
      <c r="I96" s="4"/>
      <c r="J96" s="4"/>
      <c r="K96" s="4"/>
      <c r="L96" s="109"/>
    </row>
    <row r="97" spans="2:12" ht="17.45" customHeight="1">
      <c r="B97" s="4"/>
      <c r="C97" s="4"/>
      <c r="D97" s="4"/>
      <c r="E97" s="4"/>
      <c r="F97" s="110"/>
      <c r="G97" s="110"/>
      <c r="H97" s="4"/>
      <c r="I97" s="4"/>
      <c r="J97" s="4"/>
      <c r="K97" s="4"/>
      <c r="L97" s="109"/>
    </row>
    <row r="98" spans="2:12" ht="17.45" customHeight="1">
      <c r="B98" s="4"/>
      <c r="C98" s="4"/>
      <c r="D98" s="4"/>
      <c r="E98" s="4"/>
      <c r="F98" s="110"/>
      <c r="G98" s="110"/>
      <c r="H98" s="4"/>
      <c r="I98" s="4"/>
      <c r="J98" s="4"/>
      <c r="K98" s="4"/>
      <c r="L98" s="109"/>
    </row>
    <row r="99" spans="2:12" ht="17.45" customHeight="1">
      <c r="B99" s="4"/>
      <c r="C99" s="4"/>
      <c r="D99" s="4"/>
      <c r="E99" s="4"/>
      <c r="F99" s="110"/>
      <c r="G99" s="110"/>
      <c r="H99" s="4"/>
      <c r="I99" s="4"/>
      <c r="J99" s="4"/>
      <c r="K99" s="4"/>
      <c r="L99" s="109"/>
    </row>
    <row r="100" spans="2:12" ht="17.45" customHeight="1">
      <c r="B100" s="4"/>
      <c r="C100" s="4"/>
      <c r="D100" s="4"/>
      <c r="E100" s="4"/>
      <c r="F100" s="110"/>
      <c r="G100" s="110"/>
      <c r="H100" s="4"/>
      <c r="I100" s="4"/>
      <c r="J100" s="4"/>
      <c r="K100" s="4"/>
      <c r="L100" s="109"/>
    </row>
    <row r="101" spans="2:12" ht="17.45" customHeight="1">
      <c r="B101" s="4"/>
      <c r="C101" s="4"/>
      <c r="D101" s="4"/>
      <c r="E101" s="4"/>
      <c r="F101" s="110"/>
      <c r="G101" s="110"/>
      <c r="H101" s="4"/>
      <c r="I101" s="4"/>
      <c r="J101" s="4"/>
      <c r="K101" s="4"/>
      <c r="L101" s="109"/>
    </row>
    <row r="102" spans="2:12" ht="17.45" customHeight="1">
      <c r="B102" s="4"/>
      <c r="C102" s="4"/>
      <c r="D102" s="4"/>
      <c r="E102" s="4"/>
      <c r="F102" s="110"/>
      <c r="G102" s="110"/>
      <c r="H102" s="4"/>
      <c r="I102" s="4"/>
      <c r="J102" s="4"/>
      <c r="K102" s="4"/>
      <c r="L102" s="109"/>
    </row>
    <row r="103" spans="2:12" ht="17.45" customHeight="1">
      <c r="B103" s="4"/>
      <c r="C103" s="4"/>
      <c r="D103" s="4"/>
      <c r="E103" s="4"/>
      <c r="F103" s="110"/>
      <c r="G103" s="110"/>
      <c r="H103" s="4"/>
      <c r="I103" s="4"/>
      <c r="J103" s="4"/>
      <c r="K103" s="4"/>
      <c r="L103" s="109"/>
    </row>
    <row r="104" spans="2:12" ht="17.45" customHeight="1">
      <c r="B104" s="4"/>
      <c r="C104" s="4"/>
      <c r="D104" s="4"/>
      <c r="E104" s="4"/>
      <c r="F104" s="110"/>
      <c r="G104" s="110"/>
      <c r="H104" s="4"/>
      <c r="I104" s="4"/>
      <c r="J104" s="4"/>
      <c r="K104" s="4"/>
      <c r="L104" s="109"/>
    </row>
    <row r="105" spans="2:12" ht="17.45" customHeight="1">
      <c r="B105" s="4"/>
      <c r="C105" s="4"/>
      <c r="D105" s="4"/>
      <c r="E105" s="4"/>
      <c r="F105" s="110"/>
      <c r="G105" s="110"/>
      <c r="H105" s="4"/>
      <c r="I105" s="4"/>
      <c r="J105" s="4"/>
      <c r="K105" s="4"/>
      <c r="L105" s="109"/>
    </row>
    <row r="106" spans="2:12" ht="17.45" customHeight="1">
      <c r="B106" s="4"/>
      <c r="C106" s="4"/>
      <c r="D106" s="4"/>
      <c r="E106" s="4"/>
      <c r="F106" s="110"/>
      <c r="G106" s="110"/>
      <c r="H106" s="4"/>
      <c r="I106" s="4"/>
      <c r="J106" s="4"/>
      <c r="K106" s="4"/>
      <c r="L106" s="109"/>
    </row>
    <row r="107" spans="2:12" ht="17.45" customHeight="1">
      <c r="B107" s="4"/>
      <c r="C107" s="4"/>
      <c r="D107" s="4"/>
      <c r="E107" s="4"/>
      <c r="F107" s="110"/>
      <c r="G107" s="110"/>
      <c r="H107" s="4"/>
      <c r="I107" s="4"/>
      <c r="J107" s="4"/>
      <c r="K107" s="4"/>
      <c r="L107" s="109"/>
    </row>
    <row r="108" spans="2:12" ht="17.45" customHeight="1">
      <c r="B108" s="4"/>
      <c r="C108" s="4"/>
      <c r="D108" s="4"/>
      <c r="E108" s="4"/>
      <c r="F108" s="110"/>
      <c r="G108" s="110"/>
      <c r="H108" s="4"/>
      <c r="I108" s="4"/>
      <c r="J108" s="4"/>
      <c r="K108" s="4"/>
      <c r="L108" s="109"/>
    </row>
    <row r="109" spans="2:12" ht="17.45" customHeight="1">
      <c r="B109" s="4"/>
      <c r="C109" s="4"/>
      <c r="D109" s="4"/>
      <c r="E109" s="4"/>
      <c r="F109" s="110"/>
      <c r="G109" s="110"/>
      <c r="H109" s="4"/>
      <c r="I109" s="4"/>
      <c r="J109" s="4"/>
      <c r="K109" s="4"/>
      <c r="L109" s="109"/>
    </row>
    <row r="110" spans="2:12" ht="17.45" customHeight="1">
      <c r="B110" s="4"/>
      <c r="C110" s="4"/>
      <c r="D110" s="4"/>
      <c r="E110" s="4"/>
      <c r="F110" s="110"/>
      <c r="G110" s="110"/>
      <c r="H110" s="4"/>
      <c r="I110" s="4"/>
      <c r="J110" s="4"/>
      <c r="K110" s="4"/>
      <c r="L110" s="109"/>
    </row>
    <row r="111" spans="2:12" ht="17.45" customHeight="1">
      <c r="B111" s="4"/>
      <c r="C111" s="4"/>
      <c r="D111" s="4"/>
      <c r="E111" s="4"/>
      <c r="F111" s="110"/>
      <c r="G111" s="110"/>
      <c r="H111" s="4"/>
      <c r="I111" s="4"/>
      <c r="J111" s="4"/>
      <c r="K111" s="4"/>
      <c r="L111" s="109"/>
    </row>
    <row r="112" spans="2:12" ht="17.45" customHeight="1">
      <c r="B112" s="4"/>
      <c r="C112" s="4"/>
      <c r="D112" s="4"/>
      <c r="E112" s="4"/>
      <c r="F112" s="110"/>
      <c r="G112" s="110"/>
      <c r="H112" s="4"/>
      <c r="I112" s="4"/>
      <c r="J112" s="4"/>
      <c r="K112" s="4"/>
      <c r="L112" s="109"/>
    </row>
    <row r="113" spans="2:12" ht="17.45" customHeight="1">
      <c r="B113" s="4"/>
      <c r="C113" s="4"/>
      <c r="D113" s="4"/>
      <c r="E113" s="4"/>
      <c r="F113" s="110"/>
      <c r="G113" s="110"/>
      <c r="H113" s="4"/>
      <c r="I113" s="4"/>
      <c r="J113" s="4"/>
      <c r="K113" s="4"/>
      <c r="L113" s="109"/>
    </row>
    <row r="114" spans="2:12" ht="17.45" customHeight="1">
      <c r="B114" s="4"/>
      <c r="C114" s="4"/>
      <c r="D114" s="4"/>
      <c r="E114" s="4"/>
      <c r="F114" s="110"/>
      <c r="G114" s="110"/>
      <c r="H114" s="4"/>
      <c r="I114" s="4"/>
      <c r="J114" s="4"/>
      <c r="K114" s="4"/>
      <c r="L114" s="109"/>
    </row>
    <row r="115" spans="2:12" ht="17.45" customHeight="1">
      <c r="B115" s="4"/>
      <c r="C115" s="4"/>
      <c r="D115" s="4"/>
      <c r="E115" s="4"/>
      <c r="F115" s="110"/>
      <c r="G115" s="110"/>
      <c r="H115" s="4"/>
      <c r="I115" s="4"/>
      <c r="J115" s="4"/>
      <c r="K115" s="4"/>
      <c r="L115" s="109"/>
    </row>
    <row r="116" spans="2:12" ht="17.45" customHeight="1">
      <c r="B116" s="4"/>
      <c r="C116" s="4"/>
      <c r="D116" s="4"/>
      <c r="E116" s="4"/>
      <c r="F116" s="110"/>
      <c r="G116" s="110"/>
      <c r="H116" s="4"/>
      <c r="I116" s="4"/>
      <c r="J116" s="4"/>
      <c r="K116" s="4"/>
      <c r="L116" s="109"/>
    </row>
    <row r="117" spans="2:12" ht="17.45" customHeight="1">
      <c r="B117" s="4"/>
      <c r="C117" s="4"/>
      <c r="D117" s="4"/>
      <c r="E117" s="4"/>
      <c r="F117" s="110"/>
      <c r="G117" s="110"/>
      <c r="H117" s="4"/>
      <c r="I117" s="4"/>
      <c r="J117" s="4"/>
      <c r="K117" s="4"/>
      <c r="L117" s="109"/>
    </row>
    <row r="118" spans="2:12" ht="17.45" customHeight="1">
      <c r="B118" s="4"/>
      <c r="C118" s="4"/>
      <c r="D118" s="4"/>
      <c r="E118" s="4"/>
      <c r="F118" s="110"/>
      <c r="G118" s="110"/>
      <c r="H118" s="4"/>
      <c r="I118" s="4"/>
      <c r="J118" s="4"/>
      <c r="K118" s="4"/>
      <c r="L118" s="109"/>
    </row>
    <row r="119" spans="2:12" ht="17.45" customHeight="1">
      <c r="B119" s="4"/>
      <c r="C119" s="4"/>
      <c r="D119" s="4"/>
      <c r="E119" s="4"/>
      <c r="F119" s="110"/>
      <c r="G119" s="110"/>
      <c r="H119" s="4"/>
      <c r="I119" s="4"/>
      <c r="J119" s="4"/>
      <c r="K119" s="4"/>
      <c r="L119" s="109"/>
    </row>
    <row r="120" spans="2:12" ht="17.45" customHeight="1">
      <c r="B120" s="4"/>
      <c r="C120" s="4"/>
      <c r="D120" s="4"/>
      <c r="E120" s="4"/>
      <c r="F120" s="110"/>
      <c r="G120" s="110"/>
      <c r="H120" s="4"/>
      <c r="I120" s="4"/>
      <c r="J120" s="4"/>
      <c r="K120" s="4"/>
      <c r="L120" s="109"/>
    </row>
    <row r="121" spans="2:12" ht="17.45" customHeight="1">
      <c r="B121" s="4"/>
      <c r="C121" s="4"/>
      <c r="D121" s="4"/>
      <c r="E121" s="4"/>
      <c r="F121" s="110"/>
      <c r="G121" s="110"/>
      <c r="H121" s="4"/>
      <c r="I121" s="4"/>
      <c r="J121" s="4"/>
      <c r="K121" s="4"/>
      <c r="L121" s="109"/>
    </row>
    <row r="122" spans="2:12" ht="17.45" customHeight="1">
      <c r="B122" s="4"/>
      <c r="C122" s="4"/>
      <c r="D122" s="4"/>
      <c r="E122" s="4"/>
      <c r="F122" s="110"/>
      <c r="G122" s="110"/>
      <c r="H122" s="4"/>
      <c r="I122" s="4"/>
      <c r="J122" s="4"/>
      <c r="K122" s="4"/>
      <c r="L122" s="109"/>
    </row>
    <row r="123" spans="2:12" ht="17.45" customHeight="1">
      <c r="B123" s="4"/>
      <c r="C123" s="4"/>
      <c r="D123" s="4"/>
      <c r="E123" s="4"/>
      <c r="F123" s="110"/>
      <c r="G123" s="110"/>
      <c r="H123" s="4"/>
      <c r="I123" s="4"/>
      <c r="J123" s="4"/>
      <c r="K123" s="4"/>
      <c r="L123" s="109"/>
    </row>
    <row r="124" spans="2:12" ht="17.45" customHeight="1">
      <c r="B124" s="4"/>
      <c r="C124" s="4"/>
      <c r="D124" s="4"/>
      <c r="E124" s="4"/>
      <c r="F124" s="110"/>
      <c r="G124" s="110"/>
      <c r="H124" s="4"/>
      <c r="I124" s="4"/>
      <c r="J124" s="4"/>
      <c r="K124" s="4"/>
      <c r="L124" s="109"/>
    </row>
    <row r="125" spans="2:12" ht="17.45" customHeight="1">
      <c r="B125" s="4"/>
      <c r="C125" s="4"/>
      <c r="D125" s="4"/>
      <c r="E125" s="4"/>
      <c r="F125" s="110"/>
      <c r="G125" s="110"/>
      <c r="H125" s="4"/>
      <c r="I125" s="4"/>
      <c r="J125" s="4"/>
      <c r="K125" s="4"/>
      <c r="L125" s="109"/>
    </row>
    <row r="126" spans="2:12" ht="17.45" customHeight="1">
      <c r="B126" s="4"/>
      <c r="C126" s="4"/>
      <c r="D126" s="4"/>
      <c r="E126" s="4"/>
      <c r="F126" s="110"/>
      <c r="G126" s="110"/>
      <c r="H126" s="4"/>
      <c r="I126" s="4"/>
      <c r="J126" s="4"/>
      <c r="K126" s="4"/>
      <c r="L126" s="109"/>
    </row>
    <row r="127" spans="2:12" ht="17.45" customHeight="1">
      <c r="B127" s="4"/>
      <c r="C127" s="4"/>
      <c r="D127" s="4"/>
      <c r="E127" s="4"/>
      <c r="F127" s="110"/>
      <c r="G127" s="110"/>
      <c r="H127" s="4"/>
      <c r="I127" s="4"/>
      <c r="J127" s="4"/>
      <c r="K127" s="4"/>
      <c r="L127" s="109"/>
    </row>
    <row r="128" spans="2:12" ht="17.45" customHeight="1">
      <c r="B128" s="4"/>
      <c r="C128" s="4"/>
      <c r="D128" s="4"/>
      <c r="E128" s="4"/>
      <c r="F128" s="110"/>
      <c r="G128" s="110"/>
      <c r="H128" s="4"/>
      <c r="I128" s="4"/>
      <c r="J128" s="4"/>
      <c r="K128" s="4"/>
      <c r="L128" s="109"/>
    </row>
    <row r="129" spans="2:12" ht="17.45" customHeight="1">
      <c r="B129" s="4"/>
      <c r="C129" s="4"/>
      <c r="D129" s="4"/>
      <c r="E129" s="4"/>
      <c r="F129" s="110"/>
      <c r="G129" s="110"/>
      <c r="H129" s="4"/>
      <c r="I129" s="4"/>
      <c r="J129" s="4"/>
      <c r="K129" s="4"/>
      <c r="L129" s="109"/>
    </row>
    <row r="130" spans="2:12" ht="17.45" customHeight="1">
      <c r="B130" s="4"/>
      <c r="C130" s="4"/>
      <c r="D130" s="4"/>
      <c r="E130" s="4"/>
      <c r="F130" s="110"/>
      <c r="G130" s="110"/>
      <c r="H130" s="4"/>
      <c r="I130" s="4"/>
      <c r="J130" s="4"/>
      <c r="K130" s="4"/>
      <c r="L130" s="109"/>
    </row>
    <row r="131" spans="2:12" ht="17.45" customHeight="1">
      <c r="B131" s="4"/>
      <c r="C131" s="4"/>
      <c r="D131" s="4"/>
      <c r="E131" s="4"/>
      <c r="F131" s="110"/>
      <c r="G131" s="110"/>
      <c r="H131" s="4"/>
      <c r="I131" s="4"/>
      <c r="J131" s="4"/>
      <c r="K131" s="4"/>
      <c r="L131" s="109"/>
    </row>
    <row r="132" spans="2:12" ht="17.45" customHeight="1">
      <c r="B132" s="4"/>
      <c r="C132" s="4"/>
      <c r="D132" s="4"/>
      <c r="E132" s="4"/>
      <c r="F132" s="110"/>
      <c r="G132" s="110"/>
      <c r="H132" s="4"/>
      <c r="I132" s="4"/>
      <c r="J132" s="4"/>
      <c r="K132" s="4"/>
      <c r="L132" s="109"/>
    </row>
    <row r="133" spans="2:12" ht="17.45" customHeight="1">
      <c r="B133" s="4"/>
      <c r="C133" s="4"/>
      <c r="D133" s="4"/>
      <c r="E133" s="4"/>
      <c r="F133" s="110"/>
      <c r="G133" s="110"/>
      <c r="H133" s="4"/>
      <c r="I133" s="4"/>
      <c r="J133" s="4"/>
      <c r="K133" s="4"/>
      <c r="L133" s="109"/>
    </row>
    <row r="134" spans="2:12" ht="17.45" customHeight="1">
      <c r="B134" s="4"/>
      <c r="C134" s="4"/>
      <c r="D134" s="4"/>
      <c r="E134" s="4"/>
      <c r="F134" s="110"/>
      <c r="G134" s="110"/>
      <c r="H134" s="4"/>
      <c r="I134" s="4"/>
      <c r="J134" s="4"/>
      <c r="K134" s="4"/>
      <c r="L134" s="109"/>
    </row>
    <row r="135" spans="2:12" ht="17.45" customHeight="1">
      <c r="B135" s="4"/>
      <c r="C135" s="4"/>
      <c r="D135" s="4"/>
      <c r="E135" s="4"/>
      <c r="F135" s="110"/>
      <c r="G135" s="110"/>
      <c r="H135" s="4"/>
      <c r="I135" s="4"/>
      <c r="J135" s="4"/>
      <c r="K135" s="4"/>
      <c r="L135" s="109"/>
    </row>
    <row r="136" spans="2:12" ht="17.45" customHeight="1">
      <c r="B136" s="4"/>
      <c r="C136" s="4"/>
      <c r="D136" s="4"/>
      <c r="E136" s="4"/>
      <c r="F136" s="110"/>
      <c r="G136" s="110"/>
      <c r="H136" s="4"/>
      <c r="I136" s="4"/>
      <c r="J136" s="4"/>
      <c r="K136" s="4"/>
      <c r="L136" s="109"/>
    </row>
    <row r="137" spans="2:12" ht="17.45" customHeight="1">
      <c r="B137" s="4"/>
      <c r="C137" s="4"/>
      <c r="D137" s="4"/>
      <c r="E137" s="4"/>
      <c r="F137" s="110"/>
      <c r="G137" s="110"/>
      <c r="H137" s="4"/>
      <c r="I137" s="4"/>
      <c r="J137" s="4"/>
      <c r="K137" s="4"/>
      <c r="L137" s="109"/>
    </row>
    <row r="138" spans="2:12" ht="17.45" customHeight="1">
      <c r="B138" s="4"/>
      <c r="C138" s="4"/>
      <c r="D138" s="4"/>
      <c r="E138" s="4"/>
      <c r="F138" s="110"/>
      <c r="G138" s="110"/>
      <c r="H138" s="4"/>
      <c r="I138" s="4"/>
      <c r="J138" s="4"/>
      <c r="K138" s="4"/>
      <c r="L138" s="109"/>
    </row>
    <row r="139" spans="2:12" ht="17.45" customHeight="1">
      <c r="B139" s="4"/>
      <c r="C139" s="4"/>
      <c r="D139" s="4"/>
      <c r="E139" s="4"/>
      <c r="F139" s="110"/>
      <c r="G139" s="110"/>
      <c r="H139" s="4"/>
      <c r="I139" s="4"/>
      <c r="J139" s="4"/>
      <c r="K139" s="4"/>
      <c r="L139" s="109"/>
    </row>
    <row r="140" spans="2:12" ht="17.45" customHeight="1">
      <c r="B140" s="4"/>
      <c r="C140" s="4"/>
      <c r="D140" s="4"/>
      <c r="E140" s="4"/>
      <c r="F140" s="110"/>
      <c r="G140" s="110"/>
      <c r="H140" s="4"/>
      <c r="I140" s="4"/>
      <c r="J140" s="4"/>
      <c r="K140" s="4"/>
      <c r="L140" s="109"/>
    </row>
    <row r="141" spans="2:12" ht="17.45" customHeight="1">
      <c r="B141" s="4"/>
      <c r="C141" s="4"/>
      <c r="D141" s="4"/>
      <c r="E141" s="4"/>
      <c r="F141" s="110"/>
      <c r="G141" s="110"/>
      <c r="H141" s="4"/>
      <c r="I141" s="4"/>
      <c r="J141" s="4"/>
      <c r="K141" s="4"/>
      <c r="L141" s="109"/>
    </row>
    <row r="142" spans="2:12" ht="17.45" customHeight="1">
      <c r="B142" s="4"/>
      <c r="C142" s="4"/>
      <c r="D142" s="4"/>
      <c r="E142" s="4"/>
      <c r="F142" s="110"/>
      <c r="G142" s="110"/>
      <c r="H142" s="4"/>
      <c r="I142" s="4"/>
      <c r="J142" s="4"/>
      <c r="K142" s="4"/>
      <c r="L142" s="109"/>
    </row>
    <row r="143" spans="2:12" ht="17.45" customHeight="1">
      <c r="B143" s="4"/>
      <c r="C143" s="4"/>
      <c r="D143" s="4"/>
      <c r="E143" s="4"/>
      <c r="F143" s="110"/>
      <c r="G143" s="110"/>
      <c r="H143" s="4"/>
      <c r="I143" s="4"/>
      <c r="J143" s="4"/>
      <c r="K143" s="4"/>
      <c r="L143" s="109"/>
    </row>
    <row r="144" spans="2:12" ht="17.45" customHeight="1">
      <c r="B144" s="4"/>
      <c r="C144" s="4"/>
      <c r="D144" s="4"/>
      <c r="E144" s="4"/>
      <c r="F144" s="110"/>
      <c r="G144" s="110"/>
      <c r="H144" s="4"/>
      <c r="I144" s="4"/>
      <c r="J144" s="4"/>
      <c r="K144" s="4"/>
      <c r="L144" s="109"/>
    </row>
    <row r="145" spans="2:12" ht="17.45" customHeight="1">
      <c r="B145" s="4"/>
      <c r="C145" s="4"/>
      <c r="D145" s="4"/>
      <c r="E145" s="4"/>
      <c r="F145" s="110"/>
      <c r="G145" s="110"/>
      <c r="H145" s="4"/>
      <c r="I145" s="4"/>
      <c r="J145" s="4"/>
      <c r="K145" s="4"/>
      <c r="L145" s="109"/>
    </row>
    <row r="146" spans="2:12" ht="17.45" customHeight="1">
      <c r="B146" s="4"/>
      <c r="C146" s="4"/>
      <c r="D146" s="4"/>
      <c r="E146" s="4"/>
      <c r="F146" s="110"/>
      <c r="G146" s="110"/>
      <c r="H146" s="4"/>
      <c r="I146" s="4"/>
      <c r="J146" s="4"/>
      <c r="K146" s="4"/>
      <c r="L146" s="109"/>
    </row>
    <row r="147" spans="2:12" ht="17.45" customHeight="1">
      <c r="B147" s="4"/>
      <c r="C147" s="4"/>
      <c r="D147" s="4"/>
      <c r="E147" s="4"/>
      <c r="F147" s="110"/>
      <c r="G147" s="110"/>
      <c r="H147" s="4"/>
      <c r="I147" s="4"/>
      <c r="J147" s="4"/>
      <c r="K147" s="4"/>
      <c r="L147" s="109"/>
    </row>
    <row r="148" spans="2:12" ht="17.45" customHeight="1">
      <c r="B148" s="4"/>
      <c r="C148" s="4"/>
      <c r="D148" s="4"/>
      <c r="E148" s="4"/>
      <c r="F148" s="110"/>
      <c r="G148" s="110"/>
      <c r="H148" s="4"/>
      <c r="I148" s="4"/>
      <c r="J148" s="4"/>
      <c r="K148" s="4"/>
      <c r="L148" s="109"/>
    </row>
    <row r="149" spans="2:12" ht="17.45" customHeight="1">
      <c r="B149" s="4"/>
      <c r="C149" s="4"/>
      <c r="D149" s="4"/>
      <c r="E149" s="4"/>
      <c r="F149" s="110"/>
      <c r="G149" s="110"/>
      <c r="H149" s="4"/>
      <c r="I149" s="4"/>
      <c r="J149" s="4"/>
      <c r="K149" s="4"/>
      <c r="L149" s="109"/>
    </row>
    <row r="150" spans="2:12" ht="17.45" customHeight="1">
      <c r="B150" s="4"/>
      <c r="C150" s="4"/>
      <c r="D150" s="4"/>
      <c r="E150" s="4"/>
      <c r="F150" s="110"/>
      <c r="G150" s="110"/>
      <c r="H150" s="4"/>
      <c r="I150" s="4"/>
      <c r="J150" s="4"/>
      <c r="K150" s="4"/>
      <c r="L150" s="109"/>
    </row>
    <row r="151" spans="2:12" ht="17.45" customHeight="1">
      <c r="B151" s="4"/>
      <c r="C151" s="4"/>
      <c r="D151" s="4"/>
      <c r="E151" s="4"/>
      <c r="F151" s="110"/>
      <c r="G151" s="110"/>
      <c r="H151" s="4"/>
      <c r="I151" s="4"/>
      <c r="J151" s="4"/>
      <c r="K151" s="4"/>
      <c r="L151" s="109"/>
    </row>
    <row r="152" spans="2:12" ht="17.45" customHeight="1">
      <c r="B152" s="4"/>
      <c r="C152" s="4"/>
      <c r="D152" s="4"/>
      <c r="E152" s="4"/>
      <c r="F152" s="110"/>
      <c r="G152" s="110"/>
      <c r="H152" s="4"/>
      <c r="I152" s="4"/>
      <c r="J152" s="4"/>
      <c r="K152" s="4"/>
      <c r="L152" s="109"/>
    </row>
    <row r="153" spans="2:12" ht="17.45" customHeight="1">
      <c r="B153" s="4"/>
      <c r="C153" s="4"/>
      <c r="D153" s="4"/>
      <c r="E153" s="4"/>
      <c r="F153" s="110"/>
      <c r="G153" s="110"/>
      <c r="H153" s="4"/>
      <c r="I153" s="4"/>
      <c r="J153" s="4"/>
      <c r="K153" s="4"/>
      <c r="L153" s="109"/>
    </row>
    <row r="154" spans="2:12" ht="17.45" customHeight="1">
      <c r="B154" s="4"/>
      <c r="C154" s="4"/>
      <c r="D154" s="4"/>
      <c r="E154" s="4"/>
      <c r="F154" s="110"/>
      <c r="G154" s="110"/>
      <c r="H154" s="4"/>
      <c r="I154" s="4"/>
      <c r="J154" s="4"/>
      <c r="K154" s="4"/>
      <c r="L154" s="109"/>
    </row>
    <row r="155" spans="2:12" ht="17.45" customHeight="1">
      <c r="B155" s="4"/>
      <c r="C155" s="4"/>
      <c r="D155" s="4"/>
      <c r="E155" s="4"/>
      <c r="F155" s="110"/>
      <c r="G155" s="110"/>
      <c r="H155" s="4"/>
      <c r="I155" s="4"/>
      <c r="J155" s="4"/>
      <c r="K155" s="4"/>
      <c r="L155" s="109"/>
    </row>
    <row r="156" spans="2:12" ht="17.45" customHeight="1">
      <c r="B156" s="4"/>
      <c r="C156" s="4"/>
      <c r="D156" s="4"/>
      <c r="E156" s="4"/>
      <c r="F156" s="110"/>
      <c r="G156" s="110"/>
      <c r="H156" s="4"/>
      <c r="I156" s="4"/>
      <c r="J156" s="4"/>
      <c r="K156" s="4"/>
      <c r="L156" s="109"/>
    </row>
    <row r="157" spans="2:12" ht="17.45" customHeight="1">
      <c r="B157" s="4"/>
      <c r="C157" s="4"/>
      <c r="D157" s="4"/>
      <c r="E157" s="4"/>
      <c r="F157" s="110"/>
      <c r="G157" s="110"/>
      <c r="H157" s="4"/>
      <c r="I157" s="4"/>
      <c r="J157" s="4"/>
      <c r="K157" s="4"/>
      <c r="L157" s="109"/>
    </row>
    <row r="158" spans="2:12" ht="17.45" customHeight="1">
      <c r="B158" s="4"/>
      <c r="C158" s="4"/>
      <c r="D158" s="4"/>
      <c r="E158" s="4"/>
      <c r="F158" s="110"/>
      <c r="G158" s="110"/>
      <c r="H158" s="4"/>
      <c r="I158" s="4"/>
      <c r="J158" s="4"/>
      <c r="K158" s="4"/>
      <c r="L158" s="109"/>
    </row>
    <row r="159" spans="2:12" ht="17.45" customHeight="1">
      <c r="B159" s="4"/>
      <c r="C159" s="4"/>
      <c r="D159" s="4"/>
      <c r="E159" s="4"/>
      <c r="F159" s="110"/>
      <c r="G159" s="110"/>
      <c r="H159" s="4"/>
      <c r="I159" s="4"/>
      <c r="J159" s="4"/>
      <c r="K159" s="4"/>
      <c r="L159" s="109"/>
    </row>
    <row r="160" spans="2:12" ht="17.45" customHeight="1">
      <c r="B160" s="4"/>
      <c r="C160" s="4"/>
      <c r="D160" s="4"/>
      <c r="E160" s="4"/>
      <c r="F160" s="110"/>
      <c r="G160" s="110"/>
      <c r="H160" s="4"/>
      <c r="I160" s="4"/>
      <c r="J160" s="4"/>
      <c r="K160" s="4"/>
      <c r="L160" s="109"/>
    </row>
    <row r="161" spans="2:12" ht="17.45" customHeight="1">
      <c r="B161" s="4"/>
      <c r="C161" s="4"/>
      <c r="D161" s="4"/>
      <c r="E161" s="4"/>
      <c r="F161" s="110"/>
      <c r="G161" s="110"/>
      <c r="H161" s="4"/>
      <c r="I161" s="4"/>
      <c r="J161" s="4"/>
      <c r="K161" s="4"/>
      <c r="L161" s="109"/>
    </row>
    <row r="162" spans="2:12" ht="17.45" customHeight="1">
      <c r="B162" s="4"/>
      <c r="C162" s="4"/>
      <c r="D162" s="4"/>
      <c r="E162" s="4"/>
      <c r="F162" s="110"/>
      <c r="G162" s="110"/>
      <c r="H162" s="4"/>
      <c r="I162" s="4"/>
      <c r="J162" s="4"/>
      <c r="K162" s="4"/>
      <c r="L162" s="109"/>
    </row>
    <row r="163" spans="2:12" ht="17.45" customHeight="1">
      <c r="B163" s="4"/>
      <c r="C163" s="4"/>
      <c r="D163" s="4"/>
      <c r="E163" s="4"/>
      <c r="F163" s="110"/>
      <c r="G163" s="110"/>
      <c r="H163" s="4"/>
      <c r="I163" s="4"/>
      <c r="J163" s="4"/>
      <c r="K163" s="4"/>
      <c r="L163" s="109"/>
    </row>
    <row r="164" spans="2:12" ht="17.45" customHeight="1">
      <c r="B164" s="4"/>
      <c r="C164" s="4"/>
      <c r="D164" s="4"/>
      <c r="E164" s="4"/>
      <c r="F164" s="110"/>
      <c r="G164" s="110"/>
      <c r="H164" s="4"/>
      <c r="I164" s="4"/>
      <c r="J164" s="4"/>
      <c r="K164" s="4"/>
      <c r="L164" s="109"/>
    </row>
    <row r="165" spans="2:12" ht="17.45" customHeight="1">
      <c r="B165" s="4"/>
      <c r="C165" s="4"/>
      <c r="D165" s="4"/>
      <c r="E165" s="4"/>
      <c r="F165" s="110"/>
      <c r="G165" s="110"/>
      <c r="H165" s="4"/>
      <c r="I165" s="4"/>
      <c r="J165" s="4"/>
      <c r="K165" s="4"/>
      <c r="L165" s="109"/>
    </row>
    <row r="166" spans="2:12" ht="17.45" customHeight="1">
      <c r="B166" s="4"/>
      <c r="C166" s="4"/>
      <c r="D166" s="4"/>
      <c r="E166" s="4"/>
      <c r="F166" s="110"/>
      <c r="G166" s="110"/>
      <c r="H166" s="4"/>
      <c r="I166" s="4"/>
      <c r="J166" s="4"/>
      <c r="K166" s="4"/>
      <c r="L166" s="109"/>
    </row>
    <row r="167" spans="2:12" ht="17.45" customHeight="1">
      <c r="B167" s="4"/>
      <c r="C167" s="4"/>
      <c r="D167" s="4"/>
      <c r="E167" s="4"/>
      <c r="F167" s="110"/>
      <c r="G167" s="110"/>
      <c r="H167" s="4"/>
      <c r="I167" s="4"/>
      <c r="J167" s="4"/>
      <c r="K167" s="4"/>
      <c r="L167" s="109"/>
    </row>
    <row r="168" spans="2:12" ht="17.45" customHeight="1">
      <c r="B168" s="4"/>
      <c r="C168" s="4"/>
      <c r="D168" s="4"/>
      <c r="E168" s="4"/>
      <c r="F168" s="110"/>
      <c r="G168" s="110"/>
      <c r="H168" s="4"/>
      <c r="I168" s="4"/>
      <c r="J168" s="4"/>
      <c r="K168" s="4"/>
      <c r="L168" s="109"/>
    </row>
    <row r="169" spans="2:12" ht="17.45" customHeight="1">
      <c r="B169" s="4"/>
      <c r="C169" s="4"/>
      <c r="D169" s="4"/>
      <c r="E169" s="4"/>
      <c r="F169" s="110"/>
      <c r="G169" s="110"/>
      <c r="H169" s="4"/>
      <c r="I169" s="4"/>
      <c r="J169" s="4"/>
      <c r="K169" s="4"/>
      <c r="L169" s="109"/>
    </row>
    <row r="170" spans="2:12" ht="17.45" customHeight="1">
      <c r="B170" s="4"/>
      <c r="C170" s="4"/>
      <c r="D170" s="4"/>
      <c r="E170" s="4"/>
      <c r="F170" s="110"/>
      <c r="G170" s="110"/>
      <c r="H170" s="4"/>
      <c r="I170" s="4"/>
      <c r="J170" s="4"/>
      <c r="K170" s="4"/>
      <c r="L170" s="109"/>
    </row>
    <row r="171" spans="2:12" ht="17.45" customHeight="1">
      <c r="B171" s="4"/>
      <c r="C171" s="4"/>
      <c r="D171" s="4"/>
      <c r="E171" s="4"/>
      <c r="F171" s="110"/>
      <c r="G171" s="110"/>
      <c r="H171" s="4"/>
      <c r="I171" s="4"/>
      <c r="J171" s="4"/>
      <c r="K171" s="4"/>
      <c r="L171" s="109"/>
    </row>
    <row r="172" spans="2:12" ht="17.45" customHeight="1">
      <c r="B172" s="4"/>
      <c r="C172" s="4"/>
      <c r="D172" s="4"/>
      <c r="E172" s="4"/>
      <c r="F172" s="110"/>
      <c r="G172" s="110"/>
      <c r="H172" s="4"/>
      <c r="I172" s="4"/>
      <c r="J172" s="4"/>
      <c r="K172" s="4"/>
      <c r="L172" s="109"/>
    </row>
    <row r="173" spans="2:12" ht="17.45" customHeight="1">
      <c r="B173" s="4"/>
      <c r="C173" s="4"/>
      <c r="D173" s="4"/>
      <c r="E173" s="4"/>
      <c r="F173" s="110"/>
      <c r="G173" s="110"/>
      <c r="H173" s="4"/>
      <c r="I173" s="4"/>
      <c r="J173" s="4"/>
      <c r="K173" s="4"/>
      <c r="L173" s="109"/>
    </row>
    <row r="174" spans="2:12" ht="17.45" customHeight="1">
      <c r="B174" s="4"/>
      <c r="C174" s="4"/>
      <c r="D174" s="4"/>
      <c r="E174" s="4"/>
      <c r="F174" s="110"/>
      <c r="G174" s="110"/>
      <c r="H174" s="4"/>
      <c r="I174" s="4"/>
      <c r="J174" s="4"/>
      <c r="K174" s="4"/>
      <c r="L174" s="109"/>
    </row>
    <row r="175" spans="2:12" ht="17.45" customHeight="1">
      <c r="B175" s="4"/>
      <c r="C175" s="4"/>
      <c r="D175" s="4"/>
      <c r="E175" s="4"/>
      <c r="F175" s="110"/>
      <c r="G175" s="110"/>
      <c r="H175" s="4"/>
      <c r="I175" s="4"/>
      <c r="J175" s="4"/>
      <c r="K175" s="4"/>
      <c r="L175" s="109"/>
    </row>
    <row r="176" spans="2:12" ht="17.45" customHeight="1">
      <c r="B176" s="4"/>
      <c r="C176" s="4"/>
      <c r="D176" s="4"/>
      <c r="E176" s="4"/>
      <c r="F176" s="110"/>
      <c r="G176" s="110"/>
      <c r="H176" s="4"/>
      <c r="I176" s="4"/>
      <c r="J176" s="4"/>
      <c r="K176" s="4"/>
      <c r="L176" s="109"/>
    </row>
    <row r="177" spans="2:12" ht="17.45" customHeight="1">
      <c r="B177" s="4"/>
      <c r="H177" s="4"/>
      <c r="I177" s="4"/>
      <c r="J177" s="4"/>
      <c r="K177" s="4"/>
      <c r="L177" s="109"/>
    </row>
    <row r="178" spans="2:12" ht="17.45" customHeight="1">
      <c r="B178" s="4"/>
      <c r="H178" s="4"/>
      <c r="I178" s="4"/>
      <c r="J178" s="4"/>
      <c r="K178" s="4"/>
      <c r="L178" s="109"/>
    </row>
    <row r="179" spans="2:12" ht="17.45" customHeight="1">
      <c r="B179" s="4"/>
      <c r="H179" s="4"/>
      <c r="I179" s="4"/>
      <c r="J179" s="4"/>
      <c r="K179" s="4"/>
      <c r="L179" s="109"/>
    </row>
    <row r="180" spans="2:12" ht="17.45" customHeight="1">
      <c r="H180" s="4"/>
      <c r="I180" s="4"/>
      <c r="J180" s="4"/>
      <c r="K180" s="4"/>
      <c r="L180" s="109"/>
    </row>
    <row r="181" spans="2:12" ht="17.45" customHeight="1">
      <c r="H181" s="4"/>
      <c r="I181" s="4"/>
      <c r="J181" s="4"/>
      <c r="K181" s="4"/>
      <c r="L181" s="109"/>
    </row>
    <row r="182" spans="2:12" ht="17.45" customHeight="1">
      <c r="H182" s="4"/>
      <c r="I182" s="4"/>
      <c r="J182" s="4"/>
      <c r="K182" s="4"/>
      <c r="L182" s="109"/>
    </row>
    <row r="183" spans="2:12" ht="17.45" customHeight="1">
      <c r="H183" s="4"/>
      <c r="I183" s="4"/>
      <c r="J183" s="4"/>
      <c r="K183" s="4"/>
      <c r="L183" s="109"/>
    </row>
    <row r="184" spans="2:12" ht="17.45" customHeight="1">
      <c r="H184" s="4"/>
      <c r="I184" s="4"/>
      <c r="J184" s="4"/>
      <c r="K184" s="4"/>
      <c r="L184" s="109"/>
    </row>
    <row r="185" spans="2:12" ht="17.45" customHeight="1">
      <c r="H185" s="4"/>
      <c r="I185" s="4"/>
      <c r="J185" s="4"/>
      <c r="K185" s="4"/>
      <c r="L185" s="109"/>
    </row>
    <row r="186" spans="2:12" ht="17.45" customHeight="1">
      <c r="H186" s="4"/>
    </row>
    <row r="187" spans="2:12" ht="17.45" customHeight="1">
      <c r="H187" s="4"/>
    </row>
    <row r="188" spans="2:12" ht="17.45" customHeight="1">
      <c r="H188" s="4"/>
    </row>
    <row r="189" spans="2:12" ht="17.45" customHeight="1">
      <c r="H189" s="4"/>
    </row>
    <row r="190" spans="2:12" ht="17.45" customHeight="1">
      <c r="H190" s="4"/>
    </row>
  </sheetData>
  <sheetProtection selectLockedCells="1" selectUnlockedCells="1"/>
  <mergeCells count="23">
    <mergeCell ref="C13:D13"/>
    <mergeCell ref="I14:I15"/>
    <mergeCell ref="I16:I20"/>
    <mergeCell ref="N4:N5"/>
    <mergeCell ref="B6:D6"/>
    <mergeCell ref="H6:J6"/>
    <mergeCell ref="C7:D7"/>
    <mergeCell ref="I8:I13"/>
    <mergeCell ref="J9:J10"/>
    <mergeCell ref="K9:K10"/>
    <mergeCell ref="L9:L10"/>
    <mergeCell ref="N9:N10"/>
    <mergeCell ref="B13:B15"/>
    <mergeCell ref="B2:L2"/>
    <mergeCell ref="B3:D3"/>
    <mergeCell ref="H3:J3"/>
    <mergeCell ref="B4:D4"/>
    <mergeCell ref="E4:E5"/>
    <mergeCell ref="F4:F5"/>
    <mergeCell ref="G4:G5"/>
    <mergeCell ref="H4:J4"/>
    <mergeCell ref="K4:K5"/>
    <mergeCell ref="L4:L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T192"/>
  <sheetViews>
    <sheetView showGridLines="0" view="pageBreakPreview" zoomScale="90" zoomScaleNormal="100" zoomScaleSheetLayoutView="90" workbookViewId="0">
      <pane xSplit="4" ySplit="6" topLeftCell="E7" activePane="bottomRight" state="frozen"/>
      <selection activeCell="D383" sqref="D383"/>
      <selection pane="topRight" activeCell="D383" sqref="D383"/>
      <selection pane="bottomLeft" activeCell="D383" sqref="D383"/>
      <selection pane="bottomRight" activeCell="N17" sqref="N17"/>
    </sheetView>
  </sheetViews>
  <sheetFormatPr defaultRowHeight="17.45" customHeight="1"/>
  <cols>
    <col min="1" max="1" width="0.625" style="2" customWidth="1"/>
    <col min="2" max="2" width="10.25" style="2" customWidth="1"/>
    <col min="3" max="3" width="15.5" style="2" customWidth="1"/>
    <col min="4" max="4" width="14.375" style="2" customWidth="1"/>
    <col min="5" max="6" width="13.375" style="82" customWidth="1"/>
    <col min="7" max="7" width="13.625" style="82" customWidth="1"/>
    <col min="8" max="8" width="10.25" style="2" customWidth="1"/>
    <col min="9" max="9" width="11.625" style="2" customWidth="1"/>
    <col min="10" max="10" width="17.875" style="2" customWidth="1"/>
    <col min="11" max="12" width="14.875" style="107" customWidth="1"/>
    <col min="13" max="13" width="15.375" style="2" customWidth="1"/>
    <col min="14" max="256" width="9" style="2"/>
    <col min="257" max="257" width="0.625" style="2" customWidth="1"/>
    <col min="258" max="258" width="10.25" style="2" customWidth="1"/>
    <col min="259" max="259" width="15.5" style="2" customWidth="1"/>
    <col min="260" max="260" width="14.375" style="2" customWidth="1"/>
    <col min="261" max="262" width="13.375" style="2" customWidth="1"/>
    <col min="263" max="263" width="13.625" style="2" customWidth="1"/>
    <col min="264" max="264" width="10.25" style="2" customWidth="1"/>
    <col min="265" max="265" width="11.625" style="2" customWidth="1"/>
    <col min="266" max="266" width="17.875" style="2" customWidth="1"/>
    <col min="267" max="268" width="14.875" style="2" customWidth="1"/>
    <col min="269" max="269" width="15.375" style="2" customWidth="1"/>
    <col min="270" max="512" width="9" style="2"/>
    <col min="513" max="513" width="0.625" style="2" customWidth="1"/>
    <col min="514" max="514" width="10.25" style="2" customWidth="1"/>
    <col min="515" max="515" width="15.5" style="2" customWidth="1"/>
    <col min="516" max="516" width="14.375" style="2" customWidth="1"/>
    <col min="517" max="518" width="13.375" style="2" customWidth="1"/>
    <col min="519" max="519" width="13.625" style="2" customWidth="1"/>
    <col min="520" max="520" width="10.25" style="2" customWidth="1"/>
    <col min="521" max="521" width="11.625" style="2" customWidth="1"/>
    <col min="522" max="522" width="17.875" style="2" customWidth="1"/>
    <col min="523" max="524" width="14.875" style="2" customWidth="1"/>
    <col min="525" max="525" width="15.375" style="2" customWidth="1"/>
    <col min="526" max="768" width="9" style="2"/>
    <col min="769" max="769" width="0.625" style="2" customWidth="1"/>
    <col min="770" max="770" width="10.25" style="2" customWidth="1"/>
    <col min="771" max="771" width="15.5" style="2" customWidth="1"/>
    <col min="772" max="772" width="14.375" style="2" customWidth="1"/>
    <col min="773" max="774" width="13.375" style="2" customWidth="1"/>
    <col min="775" max="775" width="13.625" style="2" customWidth="1"/>
    <col min="776" max="776" width="10.25" style="2" customWidth="1"/>
    <col min="777" max="777" width="11.625" style="2" customWidth="1"/>
    <col min="778" max="778" width="17.875" style="2" customWidth="1"/>
    <col min="779" max="780" width="14.875" style="2" customWidth="1"/>
    <col min="781" max="781" width="15.375" style="2" customWidth="1"/>
    <col min="782" max="1024" width="9" style="2"/>
    <col min="1025" max="1025" width="0.625" style="2" customWidth="1"/>
    <col min="1026" max="1026" width="10.25" style="2" customWidth="1"/>
    <col min="1027" max="1027" width="15.5" style="2" customWidth="1"/>
    <col min="1028" max="1028" width="14.375" style="2" customWidth="1"/>
    <col min="1029" max="1030" width="13.375" style="2" customWidth="1"/>
    <col min="1031" max="1031" width="13.625" style="2" customWidth="1"/>
    <col min="1032" max="1032" width="10.25" style="2" customWidth="1"/>
    <col min="1033" max="1033" width="11.625" style="2" customWidth="1"/>
    <col min="1034" max="1034" width="17.875" style="2" customWidth="1"/>
    <col min="1035" max="1036" width="14.875" style="2" customWidth="1"/>
    <col min="1037" max="1037" width="15.375" style="2" customWidth="1"/>
    <col min="1038" max="1280" width="9" style="2"/>
    <col min="1281" max="1281" width="0.625" style="2" customWidth="1"/>
    <col min="1282" max="1282" width="10.25" style="2" customWidth="1"/>
    <col min="1283" max="1283" width="15.5" style="2" customWidth="1"/>
    <col min="1284" max="1284" width="14.375" style="2" customWidth="1"/>
    <col min="1285" max="1286" width="13.375" style="2" customWidth="1"/>
    <col min="1287" max="1287" width="13.625" style="2" customWidth="1"/>
    <col min="1288" max="1288" width="10.25" style="2" customWidth="1"/>
    <col min="1289" max="1289" width="11.625" style="2" customWidth="1"/>
    <col min="1290" max="1290" width="17.875" style="2" customWidth="1"/>
    <col min="1291" max="1292" width="14.875" style="2" customWidth="1"/>
    <col min="1293" max="1293" width="15.375" style="2" customWidth="1"/>
    <col min="1294" max="1536" width="9" style="2"/>
    <col min="1537" max="1537" width="0.625" style="2" customWidth="1"/>
    <col min="1538" max="1538" width="10.25" style="2" customWidth="1"/>
    <col min="1539" max="1539" width="15.5" style="2" customWidth="1"/>
    <col min="1540" max="1540" width="14.375" style="2" customWidth="1"/>
    <col min="1541" max="1542" width="13.375" style="2" customWidth="1"/>
    <col min="1543" max="1543" width="13.625" style="2" customWidth="1"/>
    <col min="1544" max="1544" width="10.25" style="2" customWidth="1"/>
    <col min="1545" max="1545" width="11.625" style="2" customWidth="1"/>
    <col min="1546" max="1546" width="17.875" style="2" customWidth="1"/>
    <col min="1547" max="1548" width="14.875" style="2" customWidth="1"/>
    <col min="1549" max="1549" width="15.375" style="2" customWidth="1"/>
    <col min="1550" max="1792" width="9" style="2"/>
    <col min="1793" max="1793" width="0.625" style="2" customWidth="1"/>
    <col min="1794" max="1794" width="10.25" style="2" customWidth="1"/>
    <col min="1795" max="1795" width="15.5" style="2" customWidth="1"/>
    <col min="1796" max="1796" width="14.375" style="2" customWidth="1"/>
    <col min="1797" max="1798" width="13.375" style="2" customWidth="1"/>
    <col min="1799" max="1799" width="13.625" style="2" customWidth="1"/>
    <col min="1800" max="1800" width="10.25" style="2" customWidth="1"/>
    <col min="1801" max="1801" width="11.625" style="2" customWidth="1"/>
    <col min="1802" max="1802" width="17.875" style="2" customWidth="1"/>
    <col min="1803" max="1804" width="14.875" style="2" customWidth="1"/>
    <col min="1805" max="1805" width="15.375" style="2" customWidth="1"/>
    <col min="1806" max="2048" width="9" style="2"/>
    <col min="2049" max="2049" width="0.625" style="2" customWidth="1"/>
    <col min="2050" max="2050" width="10.25" style="2" customWidth="1"/>
    <col min="2051" max="2051" width="15.5" style="2" customWidth="1"/>
    <col min="2052" max="2052" width="14.375" style="2" customWidth="1"/>
    <col min="2053" max="2054" width="13.375" style="2" customWidth="1"/>
    <col min="2055" max="2055" width="13.625" style="2" customWidth="1"/>
    <col min="2056" max="2056" width="10.25" style="2" customWidth="1"/>
    <col min="2057" max="2057" width="11.625" style="2" customWidth="1"/>
    <col min="2058" max="2058" width="17.875" style="2" customWidth="1"/>
    <col min="2059" max="2060" width="14.875" style="2" customWidth="1"/>
    <col min="2061" max="2061" width="15.375" style="2" customWidth="1"/>
    <col min="2062" max="2304" width="9" style="2"/>
    <col min="2305" max="2305" width="0.625" style="2" customWidth="1"/>
    <col min="2306" max="2306" width="10.25" style="2" customWidth="1"/>
    <col min="2307" max="2307" width="15.5" style="2" customWidth="1"/>
    <col min="2308" max="2308" width="14.375" style="2" customWidth="1"/>
    <col min="2309" max="2310" width="13.375" style="2" customWidth="1"/>
    <col min="2311" max="2311" width="13.625" style="2" customWidth="1"/>
    <col min="2312" max="2312" width="10.25" style="2" customWidth="1"/>
    <col min="2313" max="2313" width="11.625" style="2" customWidth="1"/>
    <col min="2314" max="2314" width="17.875" style="2" customWidth="1"/>
    <col min="2315" max="2316" width="14.875" style="2" customWidth="1"/>
    <col min="2317" max="2317" width="15.375" style="2" customWidth="1"/>
    <col min="2318" max="2560" width="9" style="2"/>
    <col min="2561" max="2561" width="0.625" style="2" customWidth="1"/>
    <col min="2562" max="2562" width="10.25" style="2" customWidth="1"/>
    <col min="2563" max="2563" width="15.5" style="2" customWidth="1"/>
    <col min="2564" max="2564" width="14.375" style="2" customWidth="1"/>
    <col min="2565" max="2566" width="13.375" style="2" customWidth="1"/>
    <col min="2567" max="2567" width="13.625" style="2" customWidth="1"/>
    <col min="2568" max="2568" width="10.25" style="2" customWidth="1"/>
    <col min="2569" max="2569" width="11.625" style="2" customWidth="1"/>
    <col min="2570" max="2570" width="17.875" style="2" customWidth="1"/>
    <col min="2571" max="2572" width="14.875" style="2" customWidth="1"/>
    <col min="2573" max="2573" width="15.375" style="2" customWidth="1"/>
    <col min="2574" max="2816" width="9" style="2"/>
    <col min="2817" max="2817" width="0.625" style="2" customWidth="1"/>
    <col min="2818" max="2818" width="10.25" style="2" customWidth="1"/>
    <col min="2819" max="2819" width="15.5" style="2" customWidth="1"/>
    <col min="2820" max="2820" width="14.375" style="2" customWidth="1"/>
    <col min="2821" max="2822" width="13.375" style="2" customWidth="1"/>
    <col min="2823" max="2823" width="13.625" style="2" customWidth="1"/>
    <col min="2824" max="2824" width="10.25" style="2" customWidth="1"/>
    <col min="2825" max="2825" width="11.625" style="2" customWidth="1"/>
    <col min="2826" max="2826" width="17.875" style="2" customWidth="1"/>
    <col min="2827" max="2828" width="14.875" style="2" customWidth="1"/>
    <col min="2829" max="2829" width="15.375" style="2" customWidth="1"/>
    <col min="2830" max="3072" width="9" style="2"/>
    <col min="3073" max="3073" width="0.625" style="2" customWidth="1"/>
    <col min="3074" max="3074" width="10.25" style="2" customWidth="1"/>
    <col min="3075" max="3075" width="15.5" style="2" customWidth="1"/>
    <col min="3076" max="3076" width="14.375" style="2" customWidth="1"/>
    <col min="3077" max="3078" width="13.375" style="2" customWidth="1"/>
    <col min="3079" max="3079" width="13.625" style="2" customWidth="1"/>
    <col min="3080" max="3080" width="10.25" style="2" customWidth="1"/>
    <col min="3081" max="3081" width="11.625" style="2" customWidth="1"/>
    <col min="3082" max="3082" width="17.875" style="2" customWidth="1"/>
    <col min="3083" max="3084" width="14.875" style="2" customWidth="1"/>
    <col min="3085" max="3085" width="15.375" style="2" customWidth="1"/>
    <col min="3086" max="3328" width="9" style="2"/>
    <col min="3329" max="3329" width="0.625" style="2" customWidth="1"/>
    <col min="3330" max="3330" width="10.25" style="2" customWidth="1"/>
    <col min="3331" max="3331" width="15.5" style="2" customWidth="1"/>
    <col min="3332" max="3332" width="14.375" style="2" customWidth="1"/>
    <col min="3333" max="3334" width="13.375" style="2" customWidth="1"/>
    <col min="3335" max="3335" width="13.625" style="2" customWidth="1"/>
    <col min="3336" max="3336" width="10.25" style="2" customWidth="1"/>
    <col min="3337" max="3337" width="11.625" style="2" customWidth="1"/>
    <col min="3338" max="3338" width="17.875" style="2" customWidth="1"/>
    <col min="3339" max="3340" width="14.875" style="2" customWidth="1"/>
    <col min="3341" max="3341" width="15.375" style="2" customWidth="1"/>
    <col min="3342" max="3584" width="9" style="2"/>
    <col min="3585" max="3585" width="0.625" style="2" customWidth="1"/>
    <col min="3586" max="3586" width="10.25" style="2" customWidth="1"/>
    <col min="3587" max="3587" width="15.5" style="2" customWidth="1"/>
    <col min="3588" max="3588" width="14.375" style="2" customWidth="1"/>
    <col min="3589" max="3590" width="13.375" style="2" customWidth="1"/>
    <col min="3591" max="3591" width="13.625" style="2" customWidth="1"/>
    <col min="3592" max="3592" width="10.25" style="2" customWidth="1"/>
    <col min="3593" max="3593" width="11.625" style="2" customWidth="1"/>
    <col min="3594" max="3594" width="17.875" style="2" customWidth="1"/>
    <col min="3595" max="3596" width="14.875" style="2" customWidth="1"/>
    <col min="3597" max="3597" width="15.375" style="2" customWidth="1"/>
    <col min="3598" max="3840" width="9" style="2"/>
    <col min="3841" max="3841" width="0.625" style="2" customWidth="1"/>
    <col min="3842" max="3842" width="10.25" style="2" customWidth="1"/>
    <col min="3843" max="3843" width="15.5" style="2" customWidth="1"/>
    <col min="3844" max="3844" width="14.375" style="2" customWidth="1"/>
    <col min="3845" max="3846" width="13.375" style="2" customWidth="1"/>
    <col min="3847" max="3847" width="13.625" style="2" customWidth="1"/>
    <col min="3848" max="3848" width="10.25" style="2" customWidth="1"/>
    <col min="3849" max="3849" width="11.625" style="2" customWidth="1"/>
    <col min="3850" max="3850" width="17.875" style="2" customWidth="1"/>
    <col min="3851" max="3852" width="14.875" style="2" customWidth="1"/>
    <col min="3853" max="3853" width="15.375" style="2" customWidth="1"/>
    <col min="3854" max="4096" width="9" style="2"/>
    <col min="4097" max="4097" width="0.625" style="2" customWidth="1"/>
    <col min="4098" max="4098" width="10.25" style="2" customWidth="1"/>
    <col min="4099" max="4099" width="15.5" style="2" customWidth="1"/>
    <col min="4100" max="4100" width="14.375" style="2" customWidth="1"/>
    <col min="4101" max="4102" width="13.375" style="2" customWidth="1"/>
    <col min="4103" max="4103" width="13.625" style="2" customWidth="1"/>
    <col min="4104" max="4104" width="10.25" style="2" customWidth="1"/>
    <col min="4105" max="4105" width="11.625" style="2" customWidth="1"/>
    <col min="4106" max="4106" width="17.875" style="2" customWidth="1"/>
    <col min="4107" max="4108" width="14.875" style="2" customWidth="1"/>
    <col min="4109" max="4109" width="15.375" style="2" customWidth="1"/>
    <col min="4110" max="4352" width="9" style="2"/>
    <col min="4353" max="4353" width="0.625" style="2" customWidth="1"/>
    <col min="4354" max="4354" width="10.25" style="2" customWidth="1"/>
    <col min="4355" max="4355" width="15.5" style="2" customWidth="1"/>
    <col min="4356" max="4356" width="14.375" style="2" customWidth="1"/>
    <col min="4357" max="4358" width="13.375" style="2" customWidth="1"/>
    <col min="4359" max="4359" width="13.625" style="2" customWidth="1"/>
    <col min="4360" max="4360" width="10.25" style="2" customWidth="1"/>
    <col min="4361" max="4361" width="11.625" style="2" customWidth="1"/>
    <col min="4362" max="4362" width="17.875" style="2" customWidth="1"/>
    <col min="4363" max="4364" width="14.875" style="2" customWidth="1"/>
    <col min="4365" max="4365" width="15.375" style="2" customWidth="1"/>
    <col min="4366" max="4608" width="9" style="2"/>
    <col min="4609" max="4609" width="0.625" style="2" customWidth="1"/>
    <col min="4610" max="4610" width="10.25" style="2" customWidth="1"/>
    <col min="4611" max="4611" width="15.5" style="2" customWidth="1"/>
    <col min="4612" max="4612" width="14.375" style="2" customWidth="1"/>
    <col min="4613" max="4614" width="13.375" style="2" customWidth="1"/>
    <col min="4615" max="4615" width="13.625" style="2" customWidth="1"/>
    <col min="4616" max="4616" width="10.25" style="2" customWidth="1"/>
    <col min="4617" max="4617" width="11.625" style="2" customWidth="1"/>
    <col min="4618" max="4618" width="17.875" style="2" customWidth="1"/>
    <col min="4619" max="4620" width="14.875" style="2" customWidth="1"/>
    <col min="4621" max="4621" width="15.375" style="2" customWidth="1"/>
    <col min="4622" max="4864" width="9" style="2"/>
    <col min="4865" max="4865" width="0.625" style="2" customWidth="1"/>
    <col min="4866" max="4866" width="10.25" style="2" customWidth="1"/>
    <col min="4867" max="4867" width="15.5" style="2" customWidth="1"/>
    <col min="4868" max="4868" width="14.375" style="2" customWidth="1"/>
    <col min="4869" max="4870" width="13.375" style="2" customWidth="1"/>
    <col min="4871" max="4871" width="13.625" style="2" customWidth="1"/>
    <col min="4872" max="4872" width="10.25" style="2" customWidth="1"/>
    <col min="4873" max="4873" width="11.625" style="2" customWidth="1"/>
    <col min="4874" max="4874" width="17.875" style="2" customWidth="1"/>
    <col min="4875" max="4876" width="14.875" style="2" customWidth="1"/>
    <col min="4877" max="4877" width="15.375" style="2" customWidth="1"/>
    <col min="4878" max="5120" width="9" style="2"/>
    <col min="5121" max="5121" width="0.625" style="2" customWidth="1"/>
    <col min="5122" max="5122" width="10.25" style="2" customWidth="1"/>
    <col min="5123" max="5123" width="15.5" style="2" customWidth="1"/>
    <col min="5124" max="5124" width="14.375" style="2" customWidth="1"/>
    <col min="5125" max="5126" width="13.375" style="2" customWidth="1"/>
    <col min="5127" max="5127" width="13.625" style="2" customWidth="1"/>
    <col min="5128" max="5128" width="10.25" style="2" customWidth="1"/>
    <col min="5129" max="5129" width="11.625" style="2" customWidth="1"/>
    <col min="5130" max="5130" width="17.875" style="2" customWidth="1"/>
    <col min="5131" max="5132" width="14.875" style="2" customWidth="1"/>
    <col min="5133" max="5133" width="15.375" style="2" customWidth="1"/>
    <col min="5134" max="5376" width="9" style="2"/>
    <col min="5377" max="5377" width="0.625" style="2" customWidth="1"/>
    <col min="5378" max="5378" width="10.25" style="2" customWidth="1"/>
    <col min="5379" max="5379" width="15.5" style="2" customWidth="1"/>
    <col min="5380" max="5380" width="14.375" style="2" customWidth="1"/>
    <col min="5381" max="5382" width="13.375" style="2" customWidth="1"/>
    <col min="5383" max="5383" width="13.625" style="2" customWidth="1"/>
    <col min="5384" max="5384" width="10.25" style="2" customWidth="1"/>
    <col min="5385" max="5385" width="11.625" style="2" customWidth="1"/>
    <col min="5386" max="5386" width="17.875" style="2" customWidth="1"/>
    <col min="5387" max="5388" width="14.875" style="2" customWidth="1"/>
    <col min="5389" max="5389" width="15.375" style="2" customWidth="1"/>
    <col min="5390" max="5632" width="9" style="2"/>
    <col min="5633" max="5633" width="0.625" style="2" customWidth="1"/>
    <col min="5634" max="5634" width="10.25" style="2" customWidth="1"/>
    <col min="5635" max="5635" width="15.5" style="2" customWidth="1"/>
    <col min="5636" max="5636" width="14.375" style="2" customWidth="1"/>
    <col min="5637" max="5638" width="13.375" style="2" customWidth="1"/>
    <col min="5639" max="5639" width="13.625" style="2" customWidth="1"/>
    <col min="5640" max="5640" width="10.25" style="2" customWidth="1"/>
    <col min="5641" max="5641" width="11.625" style="2" customWidth="1"/>
    <col min="5642" max="5642" width="17.875" style="2" customWidth="1"/>
    <col min="5643" max="5644" width="14.875" style="2" customWidth="1"/>
    <col min="5645" max="5645" width="15.375" style="2" customWidth="1"/>
    <col min="5646" max="5888" width="9" style="2"/>
    <col min="5889" max="5889" width="0.625" style="2" customWidth="1"/>
    <col min="5890" max="5890" width="10.25" style="2" customWidth="1"/>
    <col min="5891" max="5891" width="15.5" style="2" customWidth="1"/>
    <col min="5892" max="5892" width="14.375" style="2" customWidth="1"/>
    <col min="5893" max="5894" width="13.375" style="2" customWidth="1"/>
    <col min="5895" max="5895" width="13.625" style="2" customWidth="1"/>
    <col min="5896" max="5896" width="10.25" style="2" customWidth="1"/>
    <col min="5897" max="5897" width="11.625" style="2" customWidth="1"/>
    <col min="5898" max="5898" width="17.875" style="2" customWidth="1"/>
    <col min="5899" max="5900" width="14.875" style="2" customWidth="1"/>
    <col min="5901" max="5901" width="15.375" style="2" customWidth="1"/>
    <col min="5902" max="6144" width="9" style="2"/>
    <col min="6145" max="6145" width="0.625" style="2" customWidth="1"/>
    <col min="6146" max="6146" width="10.25" style="2" customWidth="1"/>
    <col min="6147" max="6147" width="15.5" style="2" customWidth="1"/>
    <col min="6148" max="6148" width="14.375" style="2" customWidth="1"/>
    <col min="6149" max="6150" width="13.375" style="2" customWidth="1"/>
    <col min="6151" max="6151" width="13.625" style="2" customWidth="1"/>
    <col min="6152" max="6152" width="10.25" style="2" customWidth="1"/>
    <col min="6153" max="6153" width="11.625" style="2" customWidth="1"/>
    <col min="6154" max="6154" width="17.875" style="2" customWidth="1"/>
    <col min="6155" max="6156" width="14.875" style="2" customWidth="1"/>
    <col min="6157" max="6157" width="15.375" style="2" customWidth="1"/>
    <col min="6158" max="6400" width="9" style="2"/>
    <col min="6401" max="6401" width="0.625" style="2" customWidth="1"/>
    <col min="6402" max="6402" width="10.25" style="2" customWidth="1"/>
    <col min="6403" max="6403" width="15.5" style="2" customWidth="1"/>
    <col min="6404" max="6404" width="14.375" style="2" customWidth="1"/>
    <col min="6405" max="6406" width="13.375" style="2" customWidth="1"/>
    <col min="6407" max="6407" width="13.625" style="2" customWidth="1"/>
    <col min="6408" max="6408" width="10.25" style="2" customWidth="1"/>
    <col min="6409" max="6409" width="11.625" style="2" customWidth="1"/>
    <col min="6410" max="6410" width="17.875" style="2" customWidth="1"/>
    <col min="6411" max="6412" width="14.875" style="2" customWidth="1"/>
    <col min="6413" max="6413" width="15.375" style="2" customWidth="1"/>
    <col min="6414" max="6656" width="9" style="2"/>
    <col min="6657" max="6657" width="0.625" style="2" customWidth="1"/>
    <col min="6658" max="6658" width="10.25" style="2" customWidth="1"/>
    <col min="6659" max="6659" width="15.5" style="2" customWidth="1"/>
    <col min="6660" max="6660" width="14.375" style="2" customWidth="1"/>
    <col min="6661" max="6662" width="13.375" style="2" customWidth="1"/>
    <col min="6663" max="6663" width="13.625" style="2" customWidth="1"/>
    <col min="6664" max="6664" width="10.25" style="2" customWidth="1"/>
    <col min="6665" max="6665" width="11.625" style="2" customWidth="1"/>
    <col min="6666" max="6666" width="17.875" style="2" customWidth="1"/>
    <col min="6667" max="6668" width="14.875" style="2" customWidth="1"/>
    <col min="6669" max="6669" width="15.375" style="2" customWidth="1"/>
    <col min="6670" max="6912" width="9" style="2"/>
    <col min="6913" max="6913" width="0.625" style="2" customWidth="1"/>
    <col min="6914" max="6914" width="10.25" style="2" customWidth="1"/>
    <col min="6915" max="6915" width="15.5" style="2" customWidth="1"/>
    <col min="6916" max="6916" width="14.375" style="2" customWidth="1"/>
    <col min="6917" max="6918" width="13.375" style="2" customWidth="1"/>
    <col min="6919" max="6919" width="13.625" style="2" customWidth="1"/>
    <col min="6920" max="6920" width="10.25" style="2" customWidth="1"/>
    <col min="6921" max="6921" width="11.625" style="2" customWidth="1"/>
    <col min="6922" max="6922" width="17.875" style="2" customWidth="1"/>
    <col min="6923" max="6924" width="14.875" style="2" customWidth="1"/>
    <col min="6925" max="6925" width="15.375" style="2" customWidth="1"/>
    <col min="6926" max="7168" width="9" style="2"/>
    <col min="7169" max="7169" width="0.625" style="2" customWidth="1"/>
    <col min="7170" max="7170" width="10.25" style="2" customWidth="1"/>
    <col min="7171" max="7171" width="15.5" style="2" customWidth="1"/>
    <col min="7172" max="7172" width="14.375" style="2" customWidth="1"/>
    <col min="7173" max="7174" width="13.375" style="2" customWidth="1"/>
    <col min="7175" max="7175" width="13.625" style="2" customWidth="1"/>
    <col min="7176" max="7176" width="10.25" style="2" customWidth="1"/>
    <col min="7177" max="7177" width="11.625" style="2" customWidth="1"/>
    <col min="7178" max="7178" width="17.875" style="2" customWidth="1"/>
    <col min="7179" max="7180" width="14.875" style="2" customWidth="1"/>
    <col min="7181" max="7181" width="15.375" style="2" customWidth="1"/>
    <col min="7182" max="7424" width="9" style="2"/>
    <col min="7425" max="7425" width="0.625" style="2" customWidth="1"/>
    <col min="7426" max="7426" width="10.25" style="2" customWidth="1"/>
    <col min="7427" max="7427" width="15.5" style="2" customWidth="1"/>
    <col min="7428" max="7428" width="14.375" style="2" customWidth="1"/>
    <col min="7429" max="7430" width="13.375" style="2" customWidth="1"/>
    <col min="7431" max="7431" width="13.625" style="2" customWidth="1"/>
    <col min="7432" max="7432" width="10.25" style="2" customWidth="1"/>
    <col min="7433" max="7433" width="11.625" style="2" customWidth="1"/>
    <col min="7434" max="7434" width="17.875" style="2" customWidth="1"/>
    <col min="7435" max="7436" width="14.875" style="2" customWidth="1"/>
    <col min="7437" max="7437" width="15.375" style="2" customWidth="1"/>
    <col min="7438" max="7680" width="9" style="2"/>
    <col min="7681" max="7681" width="0.625" style="2" customWidth="1"/>
    <col min="7682" max="7682" width="10.25" style="2" customWidth="1"/>
    <col min="7683" max="7683" width="15.5" style="2" customWidth="1"/>
    <col min="7684" max="7684" width="14.375" style="2" customWidth="1"/>
    <col min="7685" max="7686" width="13.375" style="2" customWidth="1"/>
    <col min="7687" max="7687" width="13.625" style="2" customWidth="1"/>
    <col min="7688" max="7688" width="10.25" style="2" customWidth="1"/>
    <col min="7689" max="7689" width="11.625" style="2" customWidth="1"/>
    <col min="7690" max="7690" width="17.875" style="2" customWidth="1"/>
    <col min="7691" max="7692" width="14.875" style="2" customWidth="1"/>
    <col min="7693" max="7693" width="15.375" style="2" customWidth="1"/>
    <col min="7694" max="7936" width="9" style="2"/>
    <col min="7937" max="7937" width="0.625" style="2" customWidth="1"/>
    <col min="7938" max="7938" width="10.25" style="2" customWidth="1"/>
    <col min="7939" max="7939" width="15.5" style="2" customWidth="1"/>
    <col min="7940" max="7940" width="14.375" style="2" customWidth="1"/>
    <col min="7941" max="7942" width="13.375" style="2" customWidth="1"/>
    <col min="7943" max="7943" width="13.625" style="2" customWidth="1"/>
    <col min="7944" max="7944" width="10.25" style="2" customWidth="1"/>
    <col min="7945" max="7945" width="11.625" style="2" customWidth="1"/>
    <col min="7946" max="7946" width="17.875" style="2" customWidth="1"/>
    <col min="7947" max="7948" width="14.875" style="2" customWidth="1"/>
    <col min="7949" max="7949" width="15.375" style="2" customWidth="1"/>
    <col min="7950" max="8192" width="9" style="2"/>
    <col min="8193" max="8193" width="0.625" style="2" customWidth="1"/>
    <col min="8194" max="8194" width="10.25" style="2" customWidth="1"/>
    <col min="8195" max="8195" width="15.5" style="2" customWidth="1"/>
    <col min="8196" max="8196" width="14.375" style="2" customWidth="1"/>
    <col min="8197" max="8198" width="13.375" style="2" customWidth="1"/>
    <col min="8199" max="8199" width="13.625" style="2" customWidth="1"/>
    <col min="8200" max="8200" width="10.25" style="2" customWidth="1"/>
    <col min="8201" max="8201" width="11.625" style="2" customWidth="1"/>
    <col min="8202" max="8202" width="17.875" style="2" customWidth="1"/>
    <col min="8203" max="8204" width="14.875" style="2" customWidth="1"/>
    <col min="8205" max="8205" width="15.375" style="2" customWidth="1"/>
    <col min="8206" max="8448" width="9" style="2"/>
    <col min="8449" max="8449" width="0.625" style="2" customWidth="1"/>
    <col min="8450" max="8450" width="10.25" style="2" customWidth="1"/>
    <col min="8451" max="8451" width="15.5" style="2" customWidth="1"/>
    <col min="8452" max="8452" width="14.375" style="2" customWidth="1"/>
    <col min="8453" max="8454" width="13.375" style="2" customWidth="1"/>
    <col min="8455" max="8455" width="13.625" style="2" customWidth="1"/>
    <col min="8456" max="8456" width="10.25" style="2" customWidth="1"/>
    <col min="8457" max="8457" width="11.625" style="2" customWidth="1"/>
    <col min="8458" max="8458" width="17.875" style="2" customWidth="1"/>
    <col min="8459" max="8460" width="14.875" style="2" customWidth="1"/>
    <col min="8461" max="8461" width="15.375" style="2" customWidth="1"/>
    <col min="8462" max="8704" width="9" style="2"/>
    <col min="8705" max="8705" width="0.625" style="2" customWidth="1"/>
    <col min="8706" max="8706" width="10.25" style="2" customWidth="1"/>
    <col min="8707" max="8707" width="15.5" style="2" customWidth="1"/>
    <col min="8708" max="8708" width="14.375" style="2" customWidth="1"/>
    <col min="8709" max="8710" width="13.375" style="2" customWidth="1"/>
    <col min="8711" max="8711" width="13.625" style="2" customWidth="1"/>
    <col min="8712" max="8712" width="10.25" style="2" customWidth="1"/>
    <col min="8713" max="8713" width="11.625" style="2" customWidth="1"/>
    <col min="8714" max="8714" width="17.875" style="2" customWidth="1"/>
    <col min="8715" max="8716" width="14.875" style="2" customWidth="1"/>
    <col min="8717" max="8717" width="15.375" style="2" customWidth="1"/>
    <col min="8718" max="8960" width="9" style="2"/>
    <col min="8961" max="8961" width="0.625" style="2" customWidth="1"/>
    <col min="8962" max="8962" width="10.25" style="2" customWidth="1"/>
    <col min="8963" max="8963" width="15.5" style="2" customWidth="1"/>
    <col min="8964" max="8964" width="14.375" style="2" customWidth="1"/>
    <col min="8965" max="8966" width="13.375" style="2" customWidth="1"/>
    <col min="8967" max="8967" width="13.625" style="2" customWidth="1"/>
    <col min="8968" max="8968" width="10.25" style="2" customWidth="1"/>
    <col min="8969" max="8969" width="11.625" style="2" customWidth="1"/>
    <col min="8970" max="8970" width="17.875" style="2" customWidth="1"/>
    <col min="8971" max="8972" width="14.875" style="2" customWidth="1"/>
    <col min="8973" max="8973" width="15.375" style="2" customWidth="1"/>
    <col min="8974" max="9216" width="9" style="2"/>
    <col min="9217" max="9217" width="0.625" style="2" customWidth="1"/>
    <col min="9218" max="9218" width="10.25" style="2" customWidth="1"/>
    <col min="9219" max="9219" width="15.5" style="2" customWidth="1"/>
    <col min="9220" max="9220" width="14.375" style="2" customWidth="1"/>
    <col min="9221" max="9222" width="13.375" style="2" customWidth="1"/>
    <col min="9223" max="9223" width="13.625" style="2" customWidth="1"/>
    <col min="9224" max="9224" width="10.25" style="2" customWidth="1"/>
    <col min="9225" max="9225" width="11.625" style="2" customWidth="1"/>
    <col min="9226" max="9226" width="17.875" style="2" customWidth="1"/>
    <col min="9227" max="9228" width="14.875" style="2" customWidth="1"/>
    <col min="9229" max="9229" width="15.375" style="2" customWidth="1"/>
    <col min="9230" max="9472" width="9" style="2"/>
    <col min="9473" max="9473" width="0.625" style="2" customWidth="1"/>
    <col min="9474" max="9474" width="10.25" style="2" customWidth="1"/>
    <col min="9475" max="9475" width="15.5" style="2" customWidth="1"/>
    <col min="9476" max="9476" width="14.375" style="2" customWidth="1"/>
    <col min="9477" max="9478" width="13.375" style="2" customWidth="1"/>
    <col min="9479" max="9479" width="13.625" style="2" customWidth="1"/>
    <col min="9480" max="9480" width="10.25" style="2" customWidth="1"/>
    <col min="9481" max="9481" width="11.625" style="2" customWidth="1"/>
    <col min="9482" max="9482" width="17.875" style="2" customWidth="1"/>
    <col min="9483" max="9484" width="14.875" style="2" customWidth="1"/>
    <col min="9485" max="9485" width="15.375" style="2" customWidth="1"/>
    <col min="9486" max="9728" width="9" style="2"/>
    <col min="9729" max="9729" width="0.625" style="2" customWidth="1"/>
    <col min="9730" max="9730" width="10.25" style="2" customWidth="1"/>
    <col min="9731" max="9731" width="15.5" style="2" customWidth="1"/>
    <col min="9732" max="9732" width="14.375" style="2" customWidth="1"/>
    <col min="9733" max="9734" width="13.375" style="2" customWidth="1"/>
    <col min="9735" max="9735" width="13.625" style="2" customWidth="1"/>
    <col min="9736" max="9736" width="10.25" style="2" customWidth="1"/>
    <col min="9737" max="9737" width="11.625" style="2" customWidth="1"/>
    <col min="9738" max="9738" width="17.875" style="2" customWidth="1"/>
    <col min="9739" max="9740" width="14.875" style="2" customWidth="1"/>
    <col min="9741" max="9741" width="15.375" style="2" customWidth="1"/>
    <col min="9742" max="9984" width="9" style="2"/>
    <col min="9985" max="9985" width="0.625" style="2" customWidth="1"/>
    <col min="9986" max="9986" width="10.25" style="2" customWidth="1"/>
    <col min="9987" max="9987" width="15.5" style="2" customWidth="1"/>
    <col min="9988" max="9988" width="14.375" style="2" customWidth="1"/>
    <col min="9989" max="9990" width="13.375" style="2" customWidth="1"/>
    <col min="9991" max="9991" width="13.625" style="2" customWidth="1"/>
    <col min="9992" max="9992" width="10.25" style="2" customWidth="1"/>
    <col min="9993" max="9993" width="11.625" style="2" customWidth="1"/>
    <col min="9994" max="9994" width="17.875" style="2" customWidth="1"/>
    <col min="9995" max="9996" width="14.875" style="2" customWidth="1"/>
    <col min="9997" max="9997" width="15.375" style="2" customWidth="1"/>
    <col min="9998" max="10240" width="9" style="2"/>
    <col min="10241" max="10241" width="0.625" style="2" customWidth="1"/>
    <col min="10242" max="10242" width="10.25" style="2" customWidth="1"/>
    <col min="10243" max="10243" width="15.5" style="2" customWidth="1"/>
    <col min="10244" max="10244" width="14.375" style="2" customWidth="1"/>
    <col min="10245" max="10246" width="13.375" style="2" customWidth="1"/>
    <col min="10247" max="10247" width="13.625" style="2" customWidth="1"/>
    <col min="10248" max="10248" width="10.25" style="2" customWidth="1"/>
    <col min="10249" max="10249" width="11.625" style="2" customWidth="1"/>
    <col min="10250" max="10250" width="17.875" style="2" customWidth="1"/>
    <col min="10251" max="10252" width="14.875" style="2" customWidth="1"/>
    <col min="10253" max="10253" width="15.375" style="2" customWidth="1"/>
    <col min="10254" max="10496" width="9" style="2"/>
    <col min="10497" max="10497" width="0.625" style="2" customWidth="1"/>
    <col min="10498" max="10498" width="10.25" style="2" customWidth="1"/>
    <col min="10499" max="10499" width="15.5" style="2" customWidth="1"/>
    <col min="10500" max="10500" width="14.375" style="2" customWidth="1"/>
    <col min="10501" max="10502" width="13.375" style="2" customWidth="1"/>
    <col min="10503" max="10503" width="13.625" style="2" customWidth="1"/>
    <col min="10504" max="10504" width="10.25" style="2" customWidth="1"/>
    <col min="10505" max="10505" width="11.625" style="2" customWidth="1"/>
    <col min="10506" max="10506" width="17.875" style="2" customWidth="1"/>
    <col min="10507" max="10508" width="14.875" style="2" customWidth="1"/>
    <col min="10509" max="10509" width="15.375" style="2" customWidth="1"/>
    <col min="10510" max="10752" width="9" style="2"/>
    <col min="10753" max="10753" width="0.625" style="2" customWidth="1"/>
    <col min="10754" max="10754" width="10.25" style="2" customWidth="1"/>
    <col min="10755" max="10755" width="15.5" style="2" customWidth="1"/>
    <col min="10756" max="10756" width="14.375" style="2" customWidth="1"/>
    <col min="10757" max="10758" width="13.375" style="2" customWidth="1"/>
    <col min="10759" max="10759" width="13.625" style="2" customWidth="1"/>
    <col min="10760" max="10760" width="10.25" style="2" customWidth="1"/>
    <col min="10761" max="10761" width="11.625" style="2" customWidth="1"/>
    <col min="10762" max="10762" width="17.875" style="2" customWidth="1"/>
    <col min="10763" max="10764" width="14.875" style="2" customWidth="1"/>
    <col min="10765" max="10765" width="15.375" style="2" customWidth="1"/>
    <col min="10766" max="11008" width="9" style="2"/>
    <col min="11009" max="11009" width="0.625" style="2" customWidth="1"/>
    <col min="11010" max="11010" width="10.25" style="2" customWidth="1"/>
    <col min="11011" max="11011" width="15.5" style="2" customWidth="1"/>
    <col min="11012" max="11012" width="14.375" style="2" customWidth="1"/>
    <col min="11013" max="11014" width="13.375" style="2" customWidth="1"/>
    <col min="11015" max="11015" width="13.625" style="2" customWidth="1"/>
    <col min="11016" max="11016" width="10.25" style="2" customWidth="1"/>
    <col min="11017" max="11017" width="11.625" style="2" customWidth="1"/>
    <col min="11018" max="11018" width="17.875" style="2" customWidth="1"/>
    <col min="11019" max="11020" width="14.875" style="2" customWidth="1"/>
    <col min="11021" max="11021" width="15.375" style="2" customWidth="1"/>
    <col min="11022" max="11264" width="9" style="2"/>
    <col min="11265" max="11265" width="0.625" style="2" customWidth="1"/>
    <col min="11266" max="11266" width="10.25" style="2" customWidth="1"/>
    <col min="11267" max="11267" width="15.5" style="2" customWidth="1"/>
    <col min="11268" max="11268" width="14.375" style="2" customWidth="1"/>
    <col min="11269" max="11270" width="13.375" style="2" customWidth="1"/>
    <col min="11271" max="11271" width="13.625" style="2" customWidth="1"/>
    <col min="11272" max="11272" width="10.25" style="2" customWidth="1"/>
    <col min="11273" max="11273" width="11.625" style="2" customWidth="1"/>
    <col min="11274" max="11274" width="17.875" style="2" customWidth="1"/>
    <col min="11275" max="11276" width="14.875" style="2" customWidth="1"/>
    <col min="11277" max="11277" width="15.375" style="2" customWidth="1"/>
    <col min="11278" max="11520" width="9" style="2"/>
    <col min="11521" max="11521" width="0.625" style="2" customWidth="1"/>
    <col min="11522" max="11522" width="10.25" style="2" customWidth="1"/>
    <col min="11523" max="11523" width="15.5" style="2" customWidth="1"/>
    <col min="11524" max="11524" width="14.375" style="2" customWidth="1"/>
    <col min="11525" max="11526" width="13.375" style="2" customWidth="1"/>
    <col min="11527" max="11527" width="13.625" style="2" customWidth="1"/>
    <col min="11528" max="11528" width="10.25" style="2" customWidth="1"/>
    <col min="11529" max="11529" width="11.625" style="2" customWidth="1"/>
    <col min="11530" max="11530" width="17.875" style="2" customWidth="1"/>
    <col min="11531" max="11532" width="14.875" style="2" customWidth="1"/>
    <col min="11533" max="11533" width="15.375" style="2" customWidth="1"/>
    <col min="11534" max="11776" width="9" style="2"/>
    <col min="11777" max="11777" width="0.625" style="2" customWidth="1"/>
    <col min="11778" max="11778" width="10.25" style="2" customWidth="1"/>
    <col min="11779" max="11779" width="15.5" style="2" customWidth="1"/>
    <col min="11780" max="11780" width="14.375" style="2" customWidth="1"/>
    <col min="11781" max="11782" width="13.375" style="2" customWidth="1"/>
    <col min="11783" max="11783" width="13.625" style="2" customWidth="1"/>
    <col min="11784" max="11784" width="10.25" style="2" customWidth="1"/>
    <col min="11785" max="11785" width="11.625" style="2" customWidth="1"/>
    <col min="11786" max="11786" width="17.875" style="2" customWidth="1"/>
    <col min="11787" max="11788" width="14.875" style="2" customWidth="1"/>
    <col min="11789" max="11789" width="15.375" style="2" customWidth="1"/>
    <col min="11790" max="12032" width="9" style="2"/>
    <col min="12033" max="12033" width="0.625" style="2" customWidth="1"/>
    <col min="12034" max="12034" width="10.25" style="2" customWidth="1"/>
    <col min="12035" max="12035" width="15.5" style="2" customWidth="1"/>
    <col min="12036" max="12036" width="14.375" style="2" customWidth="1"/>
    <col min="12037" max="12038" width="13.375" style="2" customWidth="1"/>
    <col min="12039" max="12039" width="13.625" style="2" customWidth="1"/>
    <col min="12040" max="12040" width="10.25" style="2" customWidth="1"/>
    <col min="12041" max="12041" width="11.625" style="2" customWidth="1"/>
    <col min="12042" max="12042" width="17.875" style="2" customWidth="1"/>
    <col min="12043" max="12044" width="14.875" style="2" customWidth="1"/>
    <col min="12045" max="12045" width="15.375" style="2" customWidth="1"/>
    <col min="12046" max="12288" width="9" style="2"/>
    <col min="12289" max="12289" width="0.625" style="2" customWidth="1"/>
    <col min="12290" max="12290" width="10.25" style="2" customWidth="1"/>
    <col min="12291" max="12291" width="15.5" style="2" customWidth="1"/>
    <col min="12292" max="12292" width="14.375" style="2" customWidth="1"/>
    <col min="12293" max="12294" width="13.375" style="2" customWidth="1"/>
    <col min="12295" max="12295" width="13.625" style="2" customWidth="1"/>
    <col min="12296" max="12296" width="10.25" style="2" customWidth="1"/>
    <col min="12297" max="12297" width="11.625" style="2" customWidth="1"/>
    <col min="12298" max="12298" width="17.875" style="2" customWidth="1"/>
    <col min="12299" max="12300" width="14.875" style="2" customWidth="1"/>
    <col min="12301" max="12301" width="15.375" style="2" customWidth="1"/>
    <col min="12302" max="12544" width="9" style="2"/>
    <col min="12545" max="12545" width="0.625" style="2" customWidth="1"/>
    <col min="12546" max="12546" width="10.25" style="2" customWidth="1"/>
    <col min="12547" max="12547" width="15.5" style="2" customWidth="1"/>
    <col min="12548" max="12548" width="14.375" style="2" customWidth="1"/>
    <col min="12549" max="12550" width="13.375" style="2" customWidth="1"/>
    <col min="12551" max="12551" width="13.625" style="2" customWidth="1"/>
    <col min="12552" max="12552" width="10.25" style="2" customWidth="1"/>
    <col min="12553" max="12553" width="11.625" style="2" customWidth="1"/>
    <col min="12554" max="12554" width="17.875" style="2" customWidth="1"/>
    <col min="12555" max="12556" width="14.875" style="2" customWidth="1"/>
    <col min="12557" max="12557" width="15.375" style="2" customWidth="1"/>
    <col min="12558" max="12800" width="9" style="2"/>
    <col min="12801" max="12801" width="0.625" style="2" customWidth="1"/>
    <col min="12802" max="12802" width="10.25" style="2" customWidth="1"/>
    <col min="12803" max="12803" width="15.5" style="2" customWidth="1"/>
    <col min="12804" max="12804" width="14.375" style="2" customWidth="1"/>
    <col min="12805" max="12806" width="13.375" style="2" customWidth="1"/>
    <col min="12807" max="12807" width="13.625" style="2" customWidth="1"/>
    <col min="12808" max="12808" width="10.25" style="2" customWidth="1"/>
    <col min="12809" max="12809" width="11.625" style="2" customWidth="1"/>
    <col min="12810" max="12810" width="17.875" style="2" customWidth="1"/>
    <col min="12811" max="12812" width="14.875" style="2" customWidth="1"/>
    <col min="12813" max="12813" width="15.375" style="2" customWidth="1"/>
    <col min="12814" max="13056" width="9" style="2"/>
    <col min="13057" max="13057" width="0.625" style="2" customWidth="1"/>
    <col min="13058" max="13058" width="10.25" style="2" customWidth="1"/>
    <col min="13059" max="13059" width="15.5" style="2" customWidth="1"/>
    <col min="13060" max="13060" width="14.375" style="2" customWidth="1"/>
    <col min="13061" max="13062" width="13.375" style="2" customWidth="1"/>
    <col min="13063" max="13063" width="13.625" style="2" customWidth="1"/>
    <col min="13064" max="13064" width="10.25" style="2" customWidth="1"/>
    <col min="13065" max="13065" width="11.625" style="2" customWidth="1"/>
    <col min="13066" max="13066" width="17.875" style="2" customWidth="1"/>
    <col min="13067" max="13068" width="14.875" style="2" customWidth="1"/>
    <col min="13069" max="13069" width="15.375" style="2" customWidth="1"/>
    <col min="13070" max="13312" width="9" style="2"/>
    <col min="13313" max="13313" width="0.625" style="2" customWidth="1"/>
    <col min="13314" max="13314" width="10.25" style="2" customWidth="1"/>
    <col min="13315" max="13315" width="15.5" style="2" customWidth="1"/>
    <col min="13316" max="13316" width="14.375" style="2" customWidth="1"/>
    <col min="13317" max="13318" width="13.375" style="2" customWidth="1"/>
    <col min="13319" max="13319" width="13.625" style="2" customWidth="1"/>
    <col min="13320" max="13320" width="10.25" style="2" customWidth="1"/>
    <col min="13321" max="13321" width="11.625" style="2" customWidth="1"/>
    <col min="13322" max="13322" width="17.875" style="2" customWidth="1"/>
    <col min="13323" max="13324" width="14.875" style="2" customWidth="1"/>
    <col min="13325" max="13325" width="15.375" style="2" customWidth="1"/>
    <col min="13326" max="13568" width="9" style="2"/>
    <col min="13569" max="13569" width="0.625" style="2" customWidth="1"/>
    <col min="13570" max="13570" width="10.25" style="2" customWidth="1"/>
    <col min="13571" max="13571" width="15.5" style="2" customWidth="1"/>
    <col min="13572" max="13572" width="14.375" style="2" customWidth="1"/>
    <col min="13573" max="13574" width="13.375" style="2" customWidth="1"/>
    <col min="13575" max="13575" width="13.625" style="2" customWidth="1"/>
    <col min="13576" max="13576" width="10.25" style="2" customWidth="1"/>
    <col min="13577" max="13577" width="11.625" style="2" customWidth="1"/>
    <col min="13578" max="13578" width="17.875" style="2" customWidth="1"/>
    <col min="13579" max="13580" width="14.875" style="2" customWidth="1"/>
    <col min="13581" max="13581" width="15.375" style="2" customWidth="1"/>
    <col min="13582" max="13824" width="9" style="2"/>
    <col min="13825" max="13825" width="0.625" style="2" customWidth="1"/>
    <col min="13826" max="13826" width="10.25" style="2" customWidth="1"/>
    <col min="13827" max="13827" width="15.5" style="2" customWidth="1"/>
    <col min="13828" max="13828" width="14.375" style="2" customWidth="1"/>
    <col min="13829" max="13830" width="13.375" style="2" customWidth="1"/>
    <col min="13831" max="13831" width="13.625" style="2" customWidth="1"/>
    <col min="13832" max="13832" width="10.25" style="2" customWidth="1"/>
    <col min="13833" max="13833" width="11.625" style="2" customWidth="1"/>
    <col min="13834" max="13834" width="17.875" style="2" customWidth="1"/>
    <col min="13835" max="13836" width="14.875" style="2" customWidth="1"/>
    <col min="13837" max="13837" width="15.375" style="2" customWidth="1"/>
    <col min="13838" max="14080" width="9" style="2"/>
    <col min="14081" max="14081" width="0.625" style="2" customWidth="1"/>
    <col min="14082" max="14082" width="10.25" style="2" customWidth="1"/>
    <col min="14083" max="14083" width="15.5" style="2" customWidth="1"/>
    <col min="14084" max="14084" width="14.375" style="2" customWidth="1"/>
    <col min="14085" max="14086" width="13.375" style="2" customWidth="1"/>
    <col min="14087" max="14087" width="13.625" style="2" customWidth="1"/>
    <col min="14088" max="14088" width="10.25" style="2" customWidth="1"/>
    <col min="14089" max="14089" width="11.625" style="2" customWidth="1"/>
    <col min="14090" max="14090" width="17.875" style="2" customWidth="1"/>
    <col min="14091" max="14092" width="14.875" style="2" customWidth="1"/>
    <col min="14093" max="14093" width="15.375" style="2" customWidth="1"/>
    <col min="14094" max="14336" width="9" style="2"/>
    <col min="14337" max="14337" width="0.625" style="2" customWidth="1"/>
    <col min="14338" max="14338" width="10.25" style="2" customWidth="1"/>
    <col min="14339" max="14339" width="15.5" style="2" customWidth="1"/>
    <col min="14340" max="14340" width="14.375" style="2" customWidth="1"/>
    <col min="14341" max="14342" width="13.375" style="2" customWidth="1"/>
    <col min="14343" max="14343" width="13.625" style="2" customWidth="1"/>
    <col min="14344" max="14344" width="10.25" style="2" customWidth="1"/>
    <col min="14345" max="14345" width="11.625" style="2" customWidth="1"/>
    <col min="14346" max="14346" width="17.875" style="2" customWidth="1"/>
    <col min="14347" max="14348" width="14.875" style="2" customWidth="1"/>
    <col min="14349" max="14349" width="15.375" style="2" customWidth="1"/>
    <col min="14350" max="14592" width="9" style="2"/>
    <col min="14593" max="14593" width="0.625" style="2" customWidth="1"/>
    <col min="14594" max="14594" width="10.25" style="2" customWidth="1"/>
    <col min="14595" max="14595" width="15.5" style="2" customWidth="1"/>
    <col min="14596" max="14596" width="14.375" style="2" customWidth="1"/>
    <col min="14597" max="14598" width="13.375" style="2" customWidth="1"/>
    <col min="14599" max="14599" width="13.625" style="2" customWidth="1"/>
    <col min="14600" max="14600" width="10.25" style="2" customWidth="1"/>
    <col min="14601" max="14601" width="11.625" style="2" customWidth="1"/>
    <col min="14602" max="14602" width="17.875" style="2" customWidth="1"/>
    <col min="14603" max="14604" width="14.875" style="2" customWidth="1"/>
    <col min="14605" max="14605" width="15.375" style="2" customWidth="1"/>
    <col min="14606" max="14848" width="9" style="2"/>
    <col min="14849" max="14849" width="0.625" style="2" customWidth="1"/>
    <col min="14850" max="14850" width="10.25" style="2" customWidth="1"/>
    <col min="14851" max="14851" width="15.5" style="2" customWidth="1"/>
    <col min="14852" max="14852" width="14.375" style="2" customWidth="1"/>
    <col min="14853" max="14854" width="13.375" style="2" customWidth="1"/>
    <col min="14855" max="14855" width="13.625" style="2" customWidth="1"/>
    <col min="14856" max="14856" width="10.25" style="2" customWidth="1"/>
    <col min="14857" max="14857" width="11.625" style="2" customWidth="1"/>
    <col min="14858" max="14858" width="17.875" style="2" customWidth="1"/>
    <col min="14859" max="14860" width="14.875" style="2" customWidth="1"/>
    <col min="14861" max="14861" width="15.375" style="2" customWidth="1"/>
    <col min="14862" max="15104" width="9" style="2"/>
    <col min="15105" max="15105" width="0.625" style="2" customWidth="1"/>
    <col min="15106" max="15106" width="10.25" style="2" customWidth="1"/>
    <col min="15107" max="15107" width="15.5" style="2" customWidth="1"/>
    <col min="15108" max="15108" width="14.375" style="2" customWidth="1"/>
    <col min="15109" max="15110" width="13.375" style="2" customWidth="1"/>
    <col min="15111" max="15111" width="13.625" style="2" customWidth="1"/>
    <col min="15112" max="15112" width="10.25" style="2" customWidth="1"/>
    <col min="15113" max="15113" width="11.625" style="2" customWidth="1"/>
    <col min="15114" max="15114" width="17.875" style="2" customWidth="1"/>
    <col min="15115" max="15116" width="14.875" style="2" customWidth="1"/>
    <col min="15117" max="15117" width="15.375" style="2" customWidth="1"/>
    <col min="15118" max="15360" width="9" style="2"/>
    <col min="15361" max="15361" width="0.625" style="2" customWidth="1"/>
    <col min="15362" max="15362" width="10.25" style="2" customWidth="1"/>
    <col min="15363" max="15363" width="15.5" style="2" customWidth="1"/>
    <col min="15364" max="15364" width="14.375" style="2" customWidth="1"/>
    <col min="15365" max="15366" width="13.375" style="2" customWidth="1"/>
    <col min="15367" max="15367" width="13.625" style="2" customWidth="1"/>
    <col min="15368" max="15368" width="10.25" style="2" customWidth="1"/>
    <col min="15369" max="15369" width="11.625" style="2" customWidth="1"/>
    <col min="15370" max="15370" width="17.875" style="2" customWidth="1"/>
    <col min="15371" max="15372" width="14.875" style="2" customWidth="1"/>
    <col min="15373" max="15373" width="15.375" style="2" customWidth="1"/>
    <col min="15374" max="15616" width="9" style="2"/>
    <col min="15617" max="15617" width="0.625" style="2" customWidth="1"/>
    <col min="15618" max="15618" width="10.25" style="2" customWidth="1"/>
    <col min="15619" max="15619" width="15.5" style="2" customWidth="1"/>
    <col min="15620" max="15620" width="14.375" style="2" customWidth="1"/>
    <col min="15621" max="15622" width="13.375" style="2" customWidth="1"/>
    <col min="15623" max="15623" width="13.625" style="2" customWidth="1"/>
    <col min="15624" max="15624" width="10.25" style="2" customWidth="1"/>
    <col min="15625" max="15625" width="11.625" style="2" customWidth="1"/>
    <col min="15626" max="15626" width="17.875" style="2" customWidth="1"/>
    <col min="15627" max="15628" width="14.875" style="2" customWidth="1"/>
    <col min="15629" max="15629" width="15.375" style="2" customWidth="1"/>
    <col min="15630" max="15872" width="9" style="2"/>
    <col min="15873" max="15873" width="0.625" style="2" customWidth="1"/>
    <col min="15874" max="15874" width="10.25" style="2" customWidth="1"/>
    <col min="15875" max="15875" width="15.5" style="2" customWidth="1"/>
    <col min="15876" max="15876" width="14.375" style="2" customWidth="1"/>
    <col min="15877" max="15878" width="13.375" style="2" customWidth="1"/>
    <col min="15879" max="15879" width="13.625" style="2" customWidth="1"/>
    <col min="15880" max="15880" width="10.25" style="2" customWidth="1"/>
    <col min="15881" max="15881" width="11.625" style="2" customWidth="1"/>
    <col min="15882" max="15882" width="17.875" style="2" customWidth="1"/>
    <col min="15883" max="15884" width="14.875" style="2" customWidth="1"/>
    <col min="15885" max="15885" width="15.375" style="2" customWidth="1"/>
    <col min="15886" max="16128" width="9" style="2"/>
    <col min="16129" max="16129" width="0.625" style="2" customWidth="1"/>
    <col min="16130" max="16130" width="10.25" style="2" customWidth="1"/>
    <col min="16131" max="16131" width="15.5" style="2" customWidth="1"/>
    <col min="16132" max="16132" width="14.375" style="2" customWidth="1"/>
    <col min="16133" max="16134" width="13.375" style="2" customWidth="1"/>
    <col min="16135" max="16135" width="13.625" style="2" customWidth="1"/>
    <col min="16136" max="16136" width="10.25" style="2" customWidth="1"/>
    <col min="16137" max="16137" width="11.625" style="2" customWidth="1"/>
    <col min="16138" max="16138" width="17.875" style="2" customWidth="1"/>
    <col min="16139" max="16140" width="14.875" style="2" customWidth="1"/>
    <col min="16141" max="16141" width="15.375" style="2" customWidth="1"/>
    <col min="16142" max="16384" width="9" style="2"/>
  </cols>
  <sheetData>
    <row r="2" spans="2:20" ht="30" customHeight="1">
      <c r="B2" s="1" t="s">
        <v>101</v>
      </c>
      <c r="C2" s="1"/>
      <c r="D2" s="1"/>
      <c r="E2" s="1"/>
      <c r="F2" s="1"/>
      <c r="G2" s="1"/>
      <c r="H2" s="1"/>
      <c r="I2" s="1"/>
      <c r="J2" s="1"/>
      <c r="K2" s="1"/>
      <c r="L2" s="214"/>
    </row>
    <row r="3" spans="2:20" ht="17.45" customHeight="1" thickBot="1">
      <c r="B3" s="3" t="s">
        <v>102</v>
      </c>
      <c r="C3" s="3"/>
      <c r="D3" s="3"/>
      <c r="E3" s="4"/>
      <c r="F3" s="4"/>
      <c r="G3" s="4"/>
      <c r="H3" s="3"/>
      <c r="I3" s="3"/>
      <c r="J3" s="3"/>
      <c r="K3" s="5"/>
      <c r="L3" s="5"/>
    </row>
    <row r="4" spans="2:20" ht="24" customHeight="1">
      <c r="B4" s="7" t="s">
        <v>103</v>
      </c>
      <c r="C4" s="8"/>
      <c r="D4" s="8"/>
      <c r="E4" s="215" t="s">
        <v>104</v>
      </c>
      <c r="F4" s="215" t="s">
        <v>105</v>
      </c>
      <c r="G4" s="216" t="s">
        <v>106</v>
      </c>
      <c r="H4" s="7" t="s">
        <v>103</v>
      </c>
      <c r="I4" s="8"/>
      <c r="J4" s="8"/>
      <c r="K4" s="215" t="s">
        <v>107</v>
      </c>
      <c r="L4" s="215" t="s">
        <v>105</v>
      </c>
      <c r="M4" s="217" t="s">
        <v>106</v>
      </c>
    </row>
    <row r="5" spans="2:20" ht="24" customHeight="1">
      <c r="B5" s="11" t="s">
        <v>108</v>
      </c>
      <c r="C5" s="12" t="s">
        <v>109</v>
      </c>
      <c r="D5" s="12" t="s">
        <v>110</v>
      </c>
      <c r="E5" s="218"/>
      <c r="F5" s="218"/>
      <c r="G5" s="219"/>
      <c r="H5" s="11" t="s">
        <v>73</v>
      </c>
      <c r="I5" s="12" t="s">
        <v>111</v>
      </c>
      <c r="J5" s="12" t="s">
        <v>74</v>
      </c>
      <c r="K5" s="218"/>
      <c r="L5" s="218"/>
      <c r="M5" s="220"/>
    </row>
    <row r="6" spans="2:20" ht="24" customHeight="1">
      <c r="B6" s="221" t="s">
        <v>112</v>
      </c>
      <c r="C6" s="222"/>
      <c r="D6" s="223"/>
      <c r="E6" s="224">
        <f>SUM(E7,E10,E13,E16)</f>
        <v>3554923</v>
      </c>
      <c r="F6" s="225">
        <f>SUM(F7,F10,F13,F16)</f>
        <v>1664743.6539999999</v>
      </c>
      <c r="G6" s="226">
        <f t="shared" ref="G6:G18" si="0">+E6-F6</f>
        <v>1890179.3460000001</v>
      </c>
      <c r="H6" s="227" t="s">
        <v>113</v>
      </c>
      <c r="I6" s="228"/>
      <c r="J6" s="228"/>
      <c r="K6" s="229">
        <f>K7+K21+K30</f>
        <v>3554922.804271068</v>
      </c>
      <c r="L6" s="229">
        <f>L7+L21+L30</f>
        <v>1664744.0839999998</v>
      </c>
      <c r="M6" s="230">
        <f>K6-L6</f>
        <v>1890178.7202710682</v>
      </c>
    </row>
    <row r="7" spans="2:20" ht="17.45" customHeight="1">
      <c r="B7" s="24" t="s">
        <v>114</v>
      </c>
      <c r="C7" s="73" t="s">
        <v>115</v>
      </c>
      <c r="D7" s="74"/>
      <c r="E7" s="27">
        <f>SUM(E8)</f>
        <v>1904764</v>
      </c>
      <c r="F7" s="231">
        <f>SUM(F8)</f>
        <v>898949</v>
      </c>
      <c r="G7" s="123">
        <f t="shared" si="0"/>
        <v>1005815</v>
      </c>
      <c r="H7" s="24" t="s">
        <v>93</v>
      </c>
      <c r="I7" s="29"/>
      <c r="J7" s="30" t="s">
        <v>115</v>
      </c>
      <c r="K7" s="208">
        <f>K8+K15</f>
        <v>132971.663</v>
      </c>
      <c r="L7" s="208">
        <f>L8+L15</f>
        <v>90446.989999999991</v>
      </c>
      <c r="M7" s="232">
        <f>K7-L7</f>
        <v>42524.67300000001</v>
      </c>
    </row>
    <row r="8" spans="2:20" ht="17.45" customHeight="1">
      <c r="B8" s="34"/>
      <c r="C8" s="35" t="s">
        <v>114</v>
      </c>
      <c r="D8" s="36" t="s">
        <v>116</v>
      </c>
      <c r="E8" s="37">
        <f>SUM(E9:E9)</f>
        <v>1904764</v>
      </c>
      <c r="F8" s="233">
        <f>SUM(F9)</f>
        <v>898949</v>
      </c>
      <c r="G8" s="126">
        <f t="shared" si="0"/>
        <v>1005815</v>
      </c>
      <c r="H8" s="234"/>
      <c r="I8" s="40" t="s">
        <v>117</v>
      </c>
      <c r="J8" s="41" t="s">
        <v>23</v>
      </c>
      <c r="K8" s="143">
        <f>SUM(K9:K14)</f>
        <v>82612.689999999988</v>
      </c>
      <c r="L8" s="211">
        <f>SUM(L9:L14)</f>
        <v>76689.989999999991</v>
      </c>
      <c r="M8" s="235">
        <f>+K8-L8</f>
        <v>5922.6999999999971</v>
      </c>
    </row>
    <row r="9" spans="2:20" ht="17.45" customHeight="1">
      <c r="B9" s="34"/>
      <c r="C9" s="53"/>
      <c r="D9" s="54" t="s">
        <v>118</v>
      </c>
      <c r="E9" s="76">
        <f>[4]세입!E10</f>
        <v>1904764</v>
      </c>
      <c r="F9" s="236">
        <f>[4]세입!F10</f>
        <v>898949</v>
      </c>
      <c r="G9" s="129">
        <f t="shared" si="0"/>
        <v>1005815</v>
      </c>
      <c r="H9" s="39"/>
      <c r="I9" s="48"/>
      <c r="J9" s="45" t="s">
        <v>56</v>
      </c>
      <c r="K9" s="237">
        <f>[4]세출!D9</f>
        <v>62553</v>
      </c>
      <c r="L9" s="238">
        <f>[4]세출!E9</f>
        <v>59029.79</v>
      </c>
      <c r="M9" s="239">
        <f>+K9-L9</f>
        <v>3523.2099999999991</v>
      </c>
    </row>
    <row r="10" spans="2:20" ht="17.45" customHeight="1">
      <c r="B10" s="24" t="s">
        <v>119</v>
      </c>
      <c r="C10" s="73" t="s">
        <v>115</v>
      </c>
      <c r="D10" s="74"/>
      <c r="E10" s="27">
        <f>SUM(E11)</f>
        <v>18754</v>
      </c>
      <c r="F10" s="231">
        <f>SUM(F11)</f>
        <v>19601.403999999999</v>
      </c>
      <c r="G10" s="123">
        <f t="shared" si="0"/>
        <v>-847.40399999999863</v>
      </c>
      <c r="H10" s="39"/>
      <c r="I10" s="48"/>
      <c r="J10" s="135" t="s">
        <v>120</v>
      </c>
      <c r="K10" s="240">
        <f>[4]세출!D16</f>
        <v>1440</v>
      </c>
      <c r="L10" s="241">
        <f>[4]세출!E16</f>
        <v>6520.8</v>
      </c>
      <c r="M10" s="242">
        <f>+K10:K11-L10</f>
        <v>-5080.8</v>
      </c>
    </row>
    <row r="11" spans="2:20" ht="17.45" customHeight="1">
      <c r="B11" s="34"/>
      <c r="C11" s="35" t="s">
        <v>119</v>
      </c>
      <c r="D11" s="36" t="s">
        <v>116</v>
      </c>
      <c r="E11" s="37">
        <f>SUM(E12:E12)</f>
        <v>18754</v>
      </c>
      <c r="F11" s="233">
        <f>SUM(F12)</f>
        <v>19601.403999999999</v>
      </c>
      <c r="G11" s="126">
        <f t="shared" si="0"/>
        <v>-847.40399999999863</v>
      </c>
      <c r="H11" s="39"/>
      <c r="I11" s="48"/>
      <c r="J11" s="45" t="s">
        <v>121</v>
      </c>
      <c r="K11" s="61">
        <f>[4]세출!D18</f>
        <v>6260.4</v>
      </c>
      <c r="L11" s="57"/>
      <c r="M11" s="131"/>
    </row>
    <row r="12" spans="2:20" ht="17.45" customHeight="1">
      <c r="B12" s="71"/>
      <c r="C12" s="53"/>
      <c r="D12" s="54" t="s">
        <v>122</v>
      </c>
      <c r="E12" s="76">
        <f>[4]세입!E13</f>
        <v>18754</v>
      </c>
      <c r="F12" s="236">
        <f>[4]세입!F14</f>
        <v>19601.403999999999</v>
      </c>
      <c r="G12" s="129">
        <f t="shared" si="0"/>
        <v>-847.40399999999863</v>
      </c>
      <c r="H12" s="39"/>
      <c r="I12" s="48"/>
      <c r="J12" s="63" t="s">
        <v>123</v>
      </c>
      <c r="K12" s="64">
        <f>[4]세출!D24</f>
        <v>5734.45</v>
      </c>
      <c r="L12" s="172">
        <f>[4]세출!E24</f>
        <v>5342.78</v>
      </c>
      <c r="M12" s="132">
        <f>+K12-L12</f>
        <v>391.67000000000007</v>
      </c>
      <c r="Q12" s="243"/>
      <c r="R12" s="243"/>
      <c r="S12" s="243"/>
      <c r="T12" s="243"/>
    </row>
    <row r="13" spans="2:20" ht="17.45" customHeight="1">
      <c r="B13" s="34" t="s">
        <v>124</v>
      </c>
      <c r="C13" s="244" t="s">
        <v>125</v>
      </c>
      <c r="D13" s="245"/>
      <c r="E13" s="246">
        <f>SUM(E14)</f>
        <v>1631400</v>
      </c>
      <c r="F13" s="27">
        <f>SUM(F14)</f>
        <v>746169.57</v>
      </c>
      <c r="G13" s="247">
        <f t="shared" si="0"/>
        <v>885230.43</v>
      </c>
      <c r="H13" s="39"/>
      <c r="I13" s="48"/>
      <c r="J13" s="49" t="s">
        <v>126</v>
      </c>
      <c r="K13" s="50">
        <f>[4]세출!D26</f>
        <v>6624.84</v>
      </c>
      <c r="L13" s="165">
        <f>[4]세출!E26</f>
        <v>5796.62</v>
      </c>
      <c r="M13" s="130">
        <f>+K13-L13</f>
        <v>828.22000000000025</v>
      </c>
      <c r="Q13" s="243"/>
      <c r="R13" s="243"/>
      <c r="S13" s="243"/>
      <c r="T13" s="243"/>
    </row>
    <row r="14" spans="2:20" ht="17.45" customHeight="1">
      <c r="B14" s="34"/>
      <c r="C14" s="35" t="s">
        <v>127</v>
      </c>
      <c r="D14" s="36" t="s">
        <v>116</v>
      </c>
      <c r="E14" s="37">
        <f>SUM(E15:E15)</f>
        <v>1631400</v>
      </c>
      <c r="F14" s="37">
        <f>SUM(F15)</f>
        <v>746169.57</v>
      </c>
      <c r="G14" s="248">
        <f t="shared" si="0"/>
        <v>885230.43</v>
      </c>
      <c r="H14" s="39"/>
      <c r="I14" s="48"/>
      <c r="J14" s="249"/>
      <c r="K14" s="250"/>
      <c r="L14" s="251"/>
      <c r="M14" s="252"/>
      <c r="Q14" s="243"/>
      <c r="R14" s="243"/>
      <c r="S14" s="243"/>
      <c r="T14" s="243"/>
    </row>
    <row r="15" spans="2:20" ht="17.45" customHeight="1">
      <c r="B15" s="71"/>
      <c r="C15" s="53"/>
      <c r="D15" s="54" t="s">
        <v>127</v>
      </c>
      <c r="E15" s="76">
        <f>[4]세입!E18</f>
        <v>1631400</v>
      </c>
      <c r="F15" s="76">
        <f>[4]세입!F19</f>
        <v>746169.57</v>
      </c>
      <c r="G15" s="129">
        <f t="shared" si="0"/>
        <v>885230.43</v>
      </c>
      <c r="H15" s="39"/>
      <c r="I15" s="89" t="s">
        <v>128</v>
      </c>
      <c r="J15" s="253" t="s">
        <v>116</v>
      </c>
      <c r="K15" s="254">
        <f>SUM(K16:K20)</f>
        <v>50358.972999999998</v>
      </c>
      <c r="L15" s="254">
        <f>SUM(L16:L20)</f>
        <v>13757</v>
      </c>
      <c r="M15" s="255">
        <f>+K15-L15</f>
        <v>36601.972999999998</v>
      </c>
      <c r="Q15" s="243"/>
      <c r="R15" s="243"/>
      <c r="S15" s="243"/>
      <c r="T15" s="243"/>
    </row>
    <row r="16" spans="2:20" ht="17.45" customHeight="1">
      <c r="B16" s="34" t="s">
        <v>129</v>
      </c>
      <c r="C16" s="244" t="s">
        <v>125</v>
      </c>
      <c r="D16" s="245"/>
      <c r="E16" s="246">
        <f>SUM(E17)</f>
        <v>5</v>
      </c>
      <c r="F16" s="246">
        <f>SUM(F17)</f>
        <v>23.68</v>
      </c>
      <c r="G16" s="247">
        <f t="shared" si="0"/>
        <v>-18.68</v>
      </c>
      <c r="H16" s="39"/>
      <c r="I16" s="94"/>
      <c r="J16" s="135" t="s">
        <v>130</v>
      </c>
      <c r="K16" s="136">
        <f>[4]세출!D34</f>
        <v>1436.4</v>
      </c>
      <c r="L16" s="256">
        <f>[4]세출!E34</f>
        <v>13757</v>
      </c>
      <c r="M16" s="257">
        <f>+K16-L16</f>
        <v>-12320.6</v>
      </c>
      <c r="Q16" s="243"/>
      <c r="R16" s="243"/>
      <c r="S16" s="243"/>
      <c r="T16" s="243"/>
    </row>
    <row r="17" spans="2:20" ht="17.45" customHeight="1">
      <c r="B17" s="34"/>
      <c r="C17" s="35" t="s">
        <v>88</v>
      </c>
      <c r="D17" s="36" t="s">
        <v>116</v>
      </c>
      <c r="E17" s="37">
        <f>SUM(E18:E18)</f>
        <v>5</v>
      </c>
      <c r="F17" s="37">
        <f>SUM(F18)</f>
        <v>23.68</v>
      </c>
      <c r="G17" s="248">
        <f t="shared" si="0"/>
        <v>-18.68</v>
      </c>
      <c r="H17" s="39"/>
      <c r="I17" s="94"/>
      <c r="J17" s="198" t="s">
        <v>90</v>
      </c>
      <c r="K17" s="258">
        <f>[4]세출!D36</f>
        <v>2400</v>
      </c>
      <c r="L17" s="259">
        <f>[4]세출!E36</f>
        <v>0</v>
      </c>
      <c r="M17" s="260">
        <f>+K17-L17</f>
        <v>2400</v>
      </c>
      <c r="Q17" s="243"/>
      <c r="R17" s="243"/>
      <c r="S17" s="243"/>
      <c r="T17" s="243"/>
    </row>
    <row r="18" spans="2:20" ht="17.45" customHeight="1" thickBot="1">
      <c r="B18" s="77"/>
      <c r="C18" s="78"/>
      <c r="D18" s="79" t="s">
        <v>91</v>
      </c>
      <c r="E18" s="80">
        <f>[4]세입!E36</f>
        <v>5</v>
      </c>
      <c r="F18" s="80">
        <f>[4]세입!F36</f>
        <v>23.68</v>
      </c>
      <c r="G18" s="261">
        <f t="shared" si="0"/>
        <v>-18.68</v>
      </c>
      <c r="H18" s="39"/>
      <c r="I18" s="94"/>
      <c r="J18" s="45" t="s">
        <v>131</v>
      </c>
      <c r="K18" s="262">
        <f>[4]세출!D38</f>
        <v>44242.572999999997</v>
      </c>
      <c r="L18" s="262">
        <f>[4]세출!E38</f>
        <v>0</v>
      </c>
      <c r="M18" s="260">
        <f>+K18-L18</f>
        <v>44242.572999999997</v>
      </c>
    </row>
    <row r="19" spans="2:20" ht="17.45" customHeight="1">
      <c r="B19" s="84"/>
      <c r="C19" s="84"/>
      <c r="D19" s="84"/>
      <c r="E19" s="85"/>
      <c r="F19" s="85"/>
      <c r="G19" s="85"/>
      <c r="H19" s="39"/>
      <c r="I19" s="93"/>
      <c r="J19" s="263" t="s">
        <v>132</v>
      </c>
      <c r="K19" s="264">
        <f>[4]세출!D40</f>
        <v>2280</v>
      </c>
      <c r="L19" s="264">
        <f>[4]세출!E40</f>
        <v>0</v>
      </c>
      <c r="M19" s="265">
        <f>K19-L19</f>
        <v>2280</v>
      </c>
    </row>
    <row r="20" spans="2:20" ht="17.45" customHeight="1">
      <c r="B20" s="84"/>
      <c r="C20" s="84"/>
      <c r="D20" s="84"/>
      <c r="E20" s="85"/>
      <c r="F20" s="85"/>
      <c r="G20" s="85"/>
      <c r="H20" s="39"/>
      <c r="I20" s="93"/>
      <c r="J20" s="266"/>
      <c r="K20" s="267"/>
      <c r="L20" s="267"/>
      <c r="M20" s="268"/>
    </row>
    <row r="21" spans="2:20" ht="17.45" customHeight="1">
      <c r="B21" s="84"/>
      <c r="C21" s="84"/>
      <c r="D21" s="84"/>
      <c r="E21" s="85"/>
      <c r="F21" s="85"/>
      <c r="G21" s="85"/>
      <c r="H21" s="269" t="s">
        <v>46</v>
      </c>
      <c r="I21" s="29"/>
      <c r="J21" s="139" t="s">
        <v>42</v>
      </c>
      <c r="K21" s="140">
        <f>+K22+K28</f>
        <v>3421946.1412710678</v>
      </c>
      <c r="L21" s="140">
        <f>L22+L28</f>
        <v>1574273.4139999999</v>
      </c>
      <c r="M21" s="270">
        <f t="shared" ref="M21:M32" si="1">+K21-L21</f>
        <v>1847672.7272710679</v>
      </c>
    </row>
    <row r="22" spans="2:20" ht="17.45" customHeight="1">
      <c r="B22" s="84"/>
      <c r="C22" s="84"/>
      <c r="D22" s="84"/>
      <c r="E22" s="85"/>
      <c r="F22" s="85"/>
      <c r="G22" s="85"/>
      <c r="H22" s="271"/>
      <c r="I22" s="272" t="s">
        <v>133</v>
      </c>
      <c r="J22" s="41" t="s">
        <v>44</v>
      </c>
      <c r="K22" s="189">
        <f>SUM(K23:K27)</f>
        <v>1771792.3372710678</v>
      </c>
      <c r="L22" s="189">
        <f>SUM(L23)</f>
        <v>808502.44</v>
      </c>
      <c r="M22" s="273">
        <f t="shared" si="1"/>
        <v>963289.89727106784</v>
      </c>
    </row>
    <row r="23" spans="2:20" ht="17.45" customHeight="1">
      <c r="B23" s="84"/>
      <c r="C23" s="84"/>
      <c r="D23" s="84"/>
      <c r="E23" s="85"/>
      <c r="F23" s="85"/>
      <c r="G23" s="85"/>
      <c r="H23" s="271"/>
      <c r="I23" s="274"/>
      <c r="J23" s="275" t="s">
        <v>134</v>
      </c>
      <c r="K23" s="276">
        <f>[4]세출!D44+[4]세출!D51+[4]세출!D55</f>
        <v>1461832.24</v>
      </c>
      <c r="L23" s="277">
        <f>[4]세출!E44</f>
        <v>808502.44</v>
      </c>
      <c r="M23" s="130">
        <f t="shared" si="1"/>
        <v>653329.80000000005</v>
      </c>
    </row>
    <row r="24" spans="2:20" ht="17.45" customHeight="1">
      <c r="B24" s="84"/>
      <c r="C24" s="84"/>
      <c r="D24" s="84"/>
      <c r="E24" s="85"/>
      <c r="F24" s="85"/>
      <c r="G24" s="85"/>
      <c r="H24" s="271"/>
      <c r="I24" s="278" t="s">
        <v>135</v>
      </c>
      <c r="J24" s="275" t="s">
        <v>136</v>
      </c>
      <c r="K24" s="276">
        <f>[4]세출!D60+[4]세출!D62+[4]세출!D68</f>
        <v>273060.09727106773</v>
      </c>
      <c r="L24" s="279"/>
      <c r="M24" s="242"/>
    </row>
    <row r="25" spans="2:20" ht="17.45" customHeight="1">
      <c r="B25" s="84"/>
      <c r="C25" s="84"/>
      <c r="D25" s="84"/>
      <c r="E25" s="85"/>
      <c r="F25" s="85"/>
      <c r="G25" s="85"/>
      <c r="H25" s="271"/>
      <c r="I25" s="280"/>
      <c r="J25" s="275" t="s">
        <v>137</v>
      </c>
      <c r="K25" s="276">
        <f>[4]세출!D70</f>
        <v>18000</v>
      </c>
      <c r="L25" s="279"/>
      <c r="M25" s="242"/>
    </row>
    <row r="26" spans="2:20" ht="17.45" customHeight="1">
      <c r="B26" s="84"/>
      <c r="C26" s="84"/>
      <c r="D26" s="84"/>
      <c r="E26" s="85"/>
      <c r="F26" s="85"/>
      <c r="G26" s="85"/>
      <c r="H26" s="271"/>
      <c r="I26" s="280"/>
      <c r="J26" s="275" t="s">
        <v>138</v>
      </c>
      <c r="K26" s="276">
        <f>[4]세출!D72</f>
        <v>15300</v>
      </c>
      <c r="L26" s="279"/>
      <c r="M26" s="242"/>
    </row>
    <row r="27" spans="2:20" ht="17.45" customHeight="1">
      <c r="B27" s="84"/>
      <c r="C27" s="84"/>
      <c r="D27" s="84"/>
      <c r="E27" s="85"/>
      <c r="F27" s="85"/>
      <c r="G27" s="85"/>
      <c r="H27" s="281"/>
      <c r="I27" s="282"/>
      <c r="J27" s="205" t="s">
        <v>139</v>
      </c>
      <c r="K27" s="283">
        <f>[4]세출!D75</f>
        <v>3600</v>
      </c>
      <c r="L27" s="284"/>
      <c r="M27" s="252"/>
    </row>
    <row r="28" spans="2:20" ht="17.45" customHeight="1">
      <c r="B28" s="84"/>
      <c r="C28" s="84"/>
      <c r="D28" s="84"/>
      <c r="E28" s="85"/>
      <c r="F28" s="85"/>
      <c r="G28" s="85"/>
      <c r="H28" s="285" t="s">
        <v>140</v>
      </c>
      <c r="I28" s="280" t="s">
        <v>140</v>
      </c>
      <c r="J28" s="286" t="s">
        <v>44</v>
      </c>
      <c r="K28" s="287">
        <f>K29</f>
        <v>1650153.804</v>
      </c>
      <c r="L28" s="287">
        <f>L29</f>
        <v>765770.97400000005</v>
      </c>
      <c r="M28" s="273">
        <f t="shared" si="1"/>
        <v>884382.83</v>
      </c>
    </row>
    <row r="29" spans="2:20" ht="17.45" customHeight="1">
      <c r="B29" s="84"/>
      <c r="C29" s="84"/>
      <c r="D29" s="84"/>
      <c r="E29" s="85"/>
      <c r="F29" s="85"/>
      <c r="G29" s="85"/>
      <c r="H29" s="285"/>
      <c r="I29" s="282"/>
      <c r="J29" s="205" t="s">
        <v>140</v>
      </c>
      <c r="K29" s="283">
        <f>[4]세출!D78+[4]세출!D80+[4]세출!D82+[4]세출!D84+[4]세출!D86</f>
        <v>1650153.804</v>
      </c>
      <c r="L29" s="283">
        <f>[4]세출!E78</f>
        <v>765770.97400000005</v>
      </c>
      <c r="M29" s="288">
        <f t="shared" si="1"/>
        <v>884382.83</v>
      </c>
    </row>
    <row r="30" spans="2:20" ht="17.45" customHeight="1">
      <c r="B30" s="84"/>
      <c r="C30" s="84"/>
      <c r="D30" s="84"/>
      <c r="E30" s="85"/>
      <c r="F30" s="85"/>
      <c r="G30" s="85"/>
      <c r="H30" s="289"/>
      <c r="I30" s="29"/>
      <c r="J30" s="139" t="s">
        <v>42</v>
      </c>
      <c r="K30" s="140">
        <f>K31</f>
        <v>5</v>
      </c>
      <c r="L30" s="140">
        <f>L31</f>
        <v>23.68</v>
      </c>
      <c r="M30" s="270">
        <f t="shared" si="1"/>
        <v>-18.68</v>
      </c>
    </row>
    <row r="31" spans="2:20" ht="17.45" customHeight="1">
      <c r="B31" s="84"/>
      <c r="C31" s="84"/>
      <c r="D31" s="84"/>
      <c r="E31" s="85"/>
      <c r="F31" s="85"/>
      <c r="G31" s="85"/>
      <c r="H31" s="86" t="str">
        <f>[4]세출!A88</f>
        <v>잡지출</v>
      </c>
      <c r="I31" s="89" t="str">
        <f>[4]세출!B89</f>
        <v>잡지출</v>
      </c>
      <c r="J31" s="100" t="s">
        <v>44</v>
      </c>
      <c r="K31" s="143">
        <f>K32</f>
        <v>5</v>
      </c>
      <c r="L31" s="143">
        <f>L32</f>
        <v>23.68</v>
      </c>
      <c r="M31" s="273">
        <f t="shared" si="1"/>
        <v>-18.68</v>
      </c>
    </row>
    <row r="32" spans="2:20" ht="17.45" customHeight="1" thickBot="1">
      <c r="B32" s="84"/>
      <c r="C32" s="84"/>
      <c r="D32" s="84"/>
      <c r="E32" s="85"/>
      <c r="F32" s="85"/>
      <c r="G32" s="85"/>
      <c r="H32" s="102"/>
      <c r="I32" s="290"/>
      <c r="J32" s="182" t="s">
        <v>53</v>
      </c>
      <c r="K32" s="213">
        <f>[4]세출!D90</f>
        <v>5</v>
      </c>
      <c r="L32" s="150">
        <f>[4]세출!E90</f>
        <v>23.68</v>
      </c>
      <c r="M32" s="153">
        <f t="shared" si="1"/>
        <v>-18.68</v>
      </c>
    </row>
    <row r="33" spans="2:12" ht="17.45" customHeight="1">
      <c r="B33" s="4"/>
      <c r="C33" s="4"/>
      <c r="D33" s="4"/>
      <c r="E33" s="110"/>
      <c r="F33" s="110"/>
      <c r="G33" s="110"/>
    </row>
    <row r="34" spans="2:12" ht="17.45" customHeight="1">
      <c r="B34" s="4"/>
      <c r="C34" s="4"/>
      <c r="D34" s="4"/>
      <c r="E34" s="110"/>
      <c r="F34" s="110"/>
      <c r="G34" s="110"/>
    </row>
    <row r="35" spans="2:12" ht="17.45" customHeight="1">
      <c r="B35" s="4"/>
      <c r="C35" s="4"/>
      <c r="D35" s="4"/>
      <c r="E35" s="110"/>
      <c r="F35" s="110"/>
      <c r="G35" s="110"/>
      <c r="H35" s="108"/>
      <c r="I35" s="84"/>
      <c r="J35" s="84"/>
      <c r="K35" s="2"/>
      <c r="L35" s="2"/>
    </row>
    <row r="36" spans="2:12" ht="17.45" customHeight="1">
      <c r="B36" s="4"/>
      <c r="C36" s="4"/>
      <c r="D36" s="4"/>
      <c r="E36" s="110"/>
      <c r="F36" s="110"/>
      <c r="G36" s="110"/>
      <c r="H36" s="108"/>
      <c r="I36" s="4"/>
      <c r="J36" s="4"/>
      <c r="K36" s="109"/>
      <c r="L36" s="109"/>
    </row>
    <row r="37" spans="2:12" ht="17.45" customHeight="1">
      <c r="B37" s="4"/>
      <c r="C37" s="4"/>
      <c r="D37" s="4"/>
      <c r="E37" s="110"/>
      <c r="F37" s="110"/>
      <c r="G37" s="110"/>
      <c r="H37" s="108"/>
      <c r="I37" s="4"/>
      <c r="J37" s="4"/>
      <c r="K37" s="109"/>
      <c r="L37" s="109"/>
    </row>
    <row r="38" spans="2:12" ht="17.45" customHeight="1">
      <c r="B38" s="4"/>
      <c r="C38" s="4"/>
      <c r="D38" s="4"/>
      <c r="E38" s="110"/>
      <c r="F38" s="110"/>
      <c r="G38" s="110"/>
      <c r="H38" s="4"/>
      <c r="I38" s="4"/>
      <c r="J38" s="4"/>
      <c r="K38" s="109"/>
      <c r="L38" s="109"/>
    </row>
    <row r="39" spans="2:12" ht="17.45" customHeight="1">
      <c r="B39" s="4"/>
      <c r="C39" s="4"/>
      <c r="D39" s="4"/>
      <c r="E39" s="110"/>
      <c r="F39" s="110"/>
      <c r="G39" s="110"/>
      <c r="H39" s="4"/>
      <c r="I39" s="4"/>
      <c r="J39" s="4"/>
      <c r="K39" s="109"/>
      <c r="L39" s="109"/>
    </row>
    <row r="40" spans="2:12" ht="17.45" customHeight="1">
      <c r="B40" s="4"/>
      <c r="C40" s="4"/>
      <c r="D40" s="4"/>
      <c r="E40" s="110"/>
      <c r="F40" s="110"/>
      <c r="G40" s="110"/>
      <c r="H40" s="4"/>
      <c r="I40" s="4"/>
      <c r="J40" s="4"/>
      <c r="K40" s="109"/>
      <c r="L40" s="109"/>
    </row>
    <row r="41" spans="2:12" ht="17.45" customHeight="1">
      <c r="B41" s="4"/>
      <c r="C41" s="4"/>
      <c r="D41" s="4"/>
      <c r="E41" s="110"/>
      <c r="F41" s="110"/>
      <c r="G41" s="110"/>
      <c r="H41" s="4"/>
      <c r="I41" s="4"/>
      <c r="J41" s="4"/>
      <c r="K41" s="109"/>
      <c r="L41" s="109"/>
    </row>
    <row r="42" spans="2:12" ht="17.45" customHeight="1">
      <c r="B42" s="4"/>
      <c r="C42" s="4"/>
      <c r="D42" s="4"/>
      <c r="E42" s="110"/>
      <c r="F42" s="110"/>
      <c r="G42" s="110"/>
      <c r="H42" s="4"/>
      <c r="I42" s="4"/>
      <c r="J42" s="4"/>
      <c r="K42" s="109"/>
      <c r="L42" s="109"/>
    </row>
    <row r="43" spans="2:12" ht="17.45" customHeight="1">
      <c r="B43" s="4"/>
      <c r="C43" s="4"/>
      <c r="D43" s="4"/>
      <c r="E43" s="110"/>
      <c r="F43" s="110"/>
      <c r="G43" s="110"/>
      <c r="H43" s="4"/>
      <c r="I43" s="4"/>
      <c r="J43" s="4"/>
      <c r="K43" s="109"/>
      <c r="L43" s="109"/>
    </row>
    <row r="44" spans="2:12" ht="17.45" customHeight="1">
      <c r="B44" s="4"/>
      <c r="C44" s="4"/>
      <c r="D44" s="4"/>
      <c r="E44" s="110"/>
      <c r="F44" s="110"/>
      <c r="G44" s="110"/>
      <c r="H44" s="4"/>
      <c r="I44" s="4"/>
      <c r="J44" s="4"/>
      <c r="K44" s="109"/>
      <c r="L44" s="109"/>
    </row>
    <row r="45" spans="2:12" ht="17.45" customHeight="1">
      <c r="B45" s="4"/>
      <c r="C45" s="4"/>
      <c r="D45" s="4"/>
      <c r="E45" s="110"/>
      <c r="F45" s="110"/>
      <c r="G45" s="110"/>
      <c r="H45" s="4"/>
      <c r="I45" s="4"/>
      <c r="J45" s="4"/>
      <c r="K45" s="109"/>
      <c r="L45" s="109"/>
    </row>
    <row r="46" spans="2:12" ht="17.45" customHeight="1">
      <c r="B46" s="4"/>
      <c r="C46" s="4"/>
      <c r="D46" s="4"/>
      <c r="E46" s="110"/>
      <c r="F46" s="110"/>
      <c r="G46" s="110"/>
      <c r="H46" s="4"/>
      <c r="I46" s="4"/>
      <c r="J46" s="4"/>
      <c r="K46" s="109"/>
      <c r="L46" s="109"/>
    </row>
    <row r="47" spans="2:12" ht="17.45" customHeight="1">
      <c r="B47" s="4"/>
      <c r="C47" s="4"/>
      <c r="D47" s="4"/>
      <c r="E47" s="110"/>
      <c r="F47" s="110"/>
      <c r="G47" s="110"/>
      <c r="H47" s="4"/>
      <c r="I47" s="4"/>
      <c r="J47" s="4"/>
      <c r="K47" s="109"/>
      <c r="L47" s="109"/>
    </row>
    <row r="48" spans="2:12" ht="17.45" customHeight="1">
      <c r="B48" s="4"/>
      <c r="C48" s="4"/>
      <c r="D48" s="4"/>
      <c r="E48" s="110"/>
      <c r="F48" s="110"/>
      <c r="G48" s="110"/>
      <c r="H48" s="4"/>
      <c r="I48" s="4"/>
      <c r="J48" s="4"/>
      <c r="K48" s="109"/>
      <c r="L48" s="109"/>
    </row>
    <row r="49" spans="2:12" ht="17.45" customHeight="1">
      <c r="B49" s="4"/>
      <c r="C49" s="4"/>
      <c r="D49" s="4"/>
      <c r="E49" s="110"/>
      <c r="F49" s="110"/>
      <c r="G49" s="110"/>
      <c r="H49" s="4"/>
      <c r="I49" s="4"/>
      <c r="J49" s="4"/>
      <c r="K49" s="109"/>
      <c r="L49" s="109"/>
    </row>
    <row r="50" spans="2:12" ht="17.45" customHeight="1">
      <c r="B50" s="4"/>
      <c r="C50" s="4"/>
      <c r="D50" s="4"/>
      <c r="E50" s="110"/>
      <c r="F50" s="110"/>
      <c r="G50" s="110"/>
      <c r="H50" s="4"/>
      <c r="I50" s="4"/>
      <c r="J50" s="4"/>
      <c r="K50" s="109"/>
      <c r="L50" s="109"/>
    </row>
    <row r="51" spans="2:12" ht="17.45" customHeight="1">
      <c r="B51" s="4"/>
      <c r="C51" s="4"/>
      <c r="D51" s="4"/>
      <c r="E51" s="110"/>
      <c r="F51" s="110"/>
      <c r="G51" s="110"/>
      <c r="H51" s="4"/>
      <c r="I51" s="4"/>
      <c r="J51" s="4"/>
      <c r="K51" s="109"/>
      <c r="L51" s="109"/>
    </row>
    <row r="52" spans="2:12" ht="17.45" customHeight="1">
      <c r="B52" s="4"/>
      <c r="C52" s="4"/>
      <c r="D52" s="4"/>
      <c r="E52" s="110"/>
      <c r="F52" s="110"/>
      <c r="G52" s="110"/>
      <c r="H52" s="4"/>
      <c r="I52" s="4"/>
      <c r="J52" s="4"/>
      <c r="K52" s="109"/>
      <c r="L52" s="109"/>
    </row>
    <row r="53" spans="2:12" ht="17.45" customHeight="1">
      <c r="B53" s="4"/>
      <c r="C53" s="4"/>
      <c r="D53" s="4"/>
      <c r="E53" s="110"/>
      <c r="F53" s="110"/>
      <c r="G53" s="110"/>
      <c r="H53" s="4"/>
      <c r="I53" s="4"/>
      <c r="J53" s="4"/>
      <c r="K53" s="109"/>
      <c r="L53" s="109"/>
    </row>
    <row r="54" spans="2:12" ht="17.45" customHeight="1">
      <c r="B54" s="4"/>
      <c r="C54" s="4"/>
      <c r="D54" s="4"/>
      <c r="E54" s="110"/>
      <c r="F54" s="110"/>
      <c r="G54" s="110"/>
      <c r="H54" s="4"/>
      <c r="I54" s="4"/>
      <c r="J54" s="4"/>
      <c r="K54" s="109"/>
      <c r="L54" s="109"/>
    </row>
    <row r="55" spans="2:12" ht="17.45" customHeight="1">
      <c r="B55" s="4"/>
      <c r="C55" s="4"/>
      <c r="D55" s="4"/>
      <c r="E55" s="110"/>
      <c r="F55" s="110"/>
      <c r="G55" s="110"/>
      <c r="H55" s="4"/>
      <c r="I55" s="4"/>
      <c r="J55" s="4"/>
      <c r="K55" s="109"/>
      <c r="L55" s="109"/>
    </row>
    <row r="56" spans="2:12" ht="17.45" customHeight="1">
      <c r="B56" s="4"/>
      <c r="C56" s="4"/>
      <c r="D56" s="4"/>
      <c r="E56" s="110"/>
      <c r="F56" s="110"/>
      <c r="G56" s="110"/>
      <c r="H56" s="4"/>
      <c r="I56" s="4"/>
      <c r="J56" s="4"/>
      <c r="K56" s="109"/>
      <c r="L56" s="109"/>
    </row>
    <row r="57" spans="2:12" ht="17.45" customHeight="1">
      <c r="B57" s="4"/>
      <c r="C57" s="4"/>
      <c r="D57" s="4"/>
      <c r="E57" s="110"/>
      <c r="F57" s="110"/>
      <c r="G57" s="110"/>
      <c r="H57" s="4"/>
      <c r="I57" s="4"/>
      <c r="J57" s="4"/>
      <c r="K57" s="109"/>
      <c r="L57" s="109"/>
    </row>
    <row r="58" spans="2:12" ht="17.45" customHeight="1">
      <c r="B58" s="4"/>
      <c r="C58" s="4"/>
      <c r="D58" s="4"/>
      <c r="E58" s="110"/>
      <c r="F58" s="110"/>
      <c r="G58" s="110"/>
      <c r="H58" s="4"/>
      <c r="I58" s="4"/>
      <c r="J58" s="4"/>
      <c r="K58" s="109"/>
      <c r="L58" s="109"/>
    </row>
    <row r="59" spans="2:12" ht="17.45" customHeight="1">
      <c r="B59" s="4"/>
      <c r="C59" s="4"/>
      <c r="D59" s="4"/>
      <c r="E59" s="110"/>
      <c r="F59" s="110"/>
      <c r="G59" s="110"/>
      <c r="H59" s="4"/>
      <c r="I59" s="4"/>
      <c r="J59" s="4"/>
      <c r="K59" s="109"/>
      <c r="L59" s="109"/>
    </row>
    <row r="60" spans="2:12" ht="17.45" customHeight="1">
      <c r="B60" s="4"/>
      <c r="C60" s="4"/>
      <c r="D60" s="4"/>
      <c r="E60" s="110"/>
      <c r="F60" s="110"/>
      <c r="G60" s="110"/>
      <c r="H60" s="4"/>
      <c r="I60" s="4"/>
      <c r="J60" s="4"/>
      <c r="K60" s="109"/>
      <c r="L60" s="109"/>
    </row>
    <row r="61" spans="2:12" ht="17.45" customHeight="1">
      <c r="B61" s="4"/>
      <c r="C61" s="4"/>
      <c r="D61" s="4"/>
      <c r="E61" s="110"/>
      <c r="F61" s="110"/>
      <c r="G61" s="110"/>
      <c r="H61" s="4"/>
      <c r="I61" s="4"/>
      <c r="J61" s="4"/>
      <c r="K61" s="109"/>
      <c r="L61" s="109"/>
    </row>
    <row r="62" spans="2:12" ht="17.45" customHeight="1">
      <c r="B62" s="4"/>
      <c r="C62" s="4"/>
      <c r="D62" s="4"/>
      <c r="E62" s="110"/>
      <c r="F62" s="110"/>
      <c r="G62" s="110"/>
      <c r="H62" s="4"/>
      <c r="I62" s="4"/>
      <c r="J62" s="4"/>
      <c r="K62" s="109"/>
      <c r="L62" s="109"/>
    </row>
    <row r="63" spans="2:12" ht="17.45" customHeight="1">
      <c r="B63" s="4"/>
      <c r="C63" s="4"/>
      <c r="D63" s="4"/>
      <c r="E63" s="110"/>
      <c r="F63" s="110"/>
      <c r="G63" s="110"/>
      <c r="H63" s="4"/>
      <c r="I63" s="4"/>
      <c r="J63" s="4"/>
      <c r="K63" s="109"/>
      <c r="L63" s="109"/>
    </row>
    <row r="64" spans="2:12" ht="17.45" customHeight="1">
      <c r="B64" s="4"/>
      <c r="C64" s="4"/>
      <c r="D64" s="4"/>
      <c r="E64" s="110"/>
      <c r="F64" s="110"/>
      <c r="G64" s="110"/>
      <c r="H64" s="4"/>
      <c r="I64" s="4"/>
      <c r="J64" s="4"/>
      <c r="K64" s="109"/>
      <c r="L64" s="109"/>
    </row>
    <row r="65" spans="2:12" ht="17.45" customHeight="1">
      <c r="B65" s="4"/>
      <c r="C65" s="4"/>
      <c r="D65" s="4"/>
      <c r="E65" s="110"/>
      <c r="F65" s="110"/>
      <c r="G65" s="110"/>
      <c r="H65" s="4"/>
      <c r="I65" s="4"/>
      <c r="J65" s="4"/>
      <c r="K65" s="109"/>
      <c r="L65" s="109"/>
    </row>
    <row r="66" spans="2:12" ht="17.45" customHeight="1">
      <c r="B66" s="4"/>
      <c r="C66" s="4"/>
      <c r="D66" s="4"/>
      <c r="E66" s="110"/>
      <c r="F66" s="110"/>
      <c r="G66" s="110"/>
      <c r="H66" s="4"/>
      <c r="I66" s="4"/>
      <c r="J66" s="4"/>
      <c r="K66" s="109"/>
      <c r="L66" s="109"/>
    </row>
    <row r="67" spans="2:12" ht="17.45" customHeight="1">
      <c r="B67" s="4"/>
      <c r="C67" s="4"/>
      <c r="D67" s="4"/>
      <c r="E67" s="110"/>
      <c r="F67" s="110"/>
      <c r="G67" s="110"/>
      <c r="H67" s="4"/>
      <c r="I67" s="4"/>
      <c r="J67" s="4"/>
      <c r="K67" s="109"/>
      <c r="L67" s="109"/>
    </row>
    <row r="68" spans="2:12" ht="17.45" customHeight="1">
      <c r="B68" s="4"/>
      <c r="C68" s="4"/>
      <c r="D68" s="4"/>
      <c r="E68" s="110"/>
      <c r="F68" s="110"/>
      <c r="G68" s="110"/>
      <c r="H68" s="4"/>
      <c r="I68" s="4"/>
      <c r="J68" s="4"/>
      <c r="K68" s="109"/>
      <c r="L68" s="109"/>
    </row>
    <row r="69" spans="2:12" ht="17.45" customHeight="1">
      <c r="B69" s="4"/>
      <c r="C69" s="4"/>
      <c r="D69" s="4"/>
      <c r="E69" s="110"/>
      <c r="F69" s="110"/>
      <c r="G69" s="110"/>
      <c r="H69" s="4"/>
      <c r="I69" s="4"/>
      <c r="J69" s="4"/>
      <c r="K69" s="109"/>
      <c r="L69" s="109"/>
    </row>
    <row r="70" spans="2:12" ht="17.45" customHeight="1">
      <c r="B70" s="4"/>
      <c r="C70" s="4"/>
      <c r="D70" s="4"/>
      <c r="E70" s="110"/>
      <c r="F70" s="110"/>
      <c r="G70" s="110"/>
      <c r="H70" s="4"/>
      <c r="I70" s="4"/>
      <c r="J70" s="4"/>
      <c r="K70" s="109"/>
      <c r="L70" s="109"/>
    </row>
    <row r="71" spans="2:12" ht="17.45" customHeight="1">
      <c r="B71" s="4"/>
      <c r="C71" s="4"/>
      <c r="D71" s="4"/>
      <c r="E71" s="110"/>
      <c r="F71" s="110"/>
      <c r="G71" s="110"/>
      <c r="H71" s="4"/>
      <c r="I71" s="4"/>
      <c r="J71" s="4"/>
      <c r="K71" s="109"/>
      <c r="L71" s="109"/>
    </row>
    <row r="72" spans="2:12" ht="17.45" customHeight="1">
      <c r="B72" s="4"/>
      <c r="C72" s="4"/>
      <c r="D72" s="4"/>
      <c r="E72" s="110"/>
      <c r="F72" s="110"/>
      <c r="G72" s="110"/>
      <c r="H72" s="4"/>
      <c r="I72" s="4"/>
      <c r="J72" s="4"/>
      <c r="K72" s="109"/>
      <c r="L72" s="109"/>
    </row>
    <row r="73" spans="2:12" ht="17.45" customHeight="1">
      <c r="B73" s="4"/>
      <c r="C73" s="4"/>
      <c r="D73" s="4"/>
      <c r="E73" s="110"/>
      <c r="F73" s="110"/>
      <c r="G73" s="110"/>
      <c r="H73" s="4"/>
      <c r="I73" s="4"/>
      <c r="J73" s="4"/>
      <c r="K73" s="109"/>
      <c r="L73" s="109"/>
    </row>
    <row r="74" spans="2:12" ht="17.45" customHeight="1">
      <c r="B74" s="4"/>
      <c r="C74" s="4"/>
      <c r="D74" s="4"/>
      <c r="E74" s="110"/>
      <c r="F74" s="110"/>
      <c r="G74" s="110"/>
      <c r="H74" s="4"/>
      <c r="I74" s="4"/>
      <c r="J74" s="4"/>
      <c r="K74" s="109"/>
      <c r="L74" s="109"/>
    </row>
    <row r="75" spans="2:12" ht="17.45" customHeight="1">
      <c r="B75" s="4"/>
      <c r="C75" s="4"/>
      <c r="D75" s="4"/>
      <c r="E75" s="110"/>
      <c r="F75" s="110"/>
      <c r="G75" s="110"/>
      <c r="H75" s="4"/>
      <c r="I75" s="4"/>
      <c r="J75" s="4"/>
      <c r="K75" s="109"/>
      <c r="L75" s="109"/>
    </row>
    <row r="76" spans="2:12" ht="17.45" customHeight="1">
      <c r="B76" s="4"/>
      <c r="C76" s="4"/>
      <c r="D76" s="4"/>
      <c r="E76" s="110"/>
      <c r="F76" s="110"/>
      <c r="G76" s="110"/>
      <c r="H76" s="4"/>
      <c r="I76" s="4"/>
      <c r="J76" s="4"/>
      <c r="K76" s="109"/>
      <c r="L76" s="109"/>
    </row>
    <row r="77" spans="2:12" ht="17.45" customHeight="1">
      <c r="B77" s="4"/>
      <c r="C77" s="4"/>
      <c r="D77" s="4"/>
      <c r="E77" s="110"/>
      <c r="F77" s="110"/>
      <c r="G77" s="110"/>
      <c r="H77" s="4"/>
      <c r="I77" s="4"/>
      <c r="J77" s="4"/>
      <c r="K77" s="109"/>
      <c r="L77" s="109"/>
    </row>
    <row r="78" spans="2:12" ht="17.45" customHeight="1">
      <c r="B78" s="4"/>
      <c r="C78" s="4"/>
      <c r="D78" s="4"/>
      <c r="E78" s="110"/>
      <c r="F78" s="110"/>
      <c r="G78" s="110"/>
      <c r="H78" s="4"/>
      <c r="I78" s="4"/>
      <c r="J78" s="4"/>
      <c r="K78" s="109"/>
      <c r="L78" s="109"/>
    </row>
    <row r="79" spans="2:12" ht="17.45" customHeight="1">
      <c r="B79" s="4"/>
      <c r="C79" s="4"/>
      <c r="D79" s="4"/>
      <c r="E79" s="110"/>
      <c r="F79" s="110"/>
      <c r="G79" s="110"/>
      <c r="H79" s="4"/>
      <c r="I79" s="4"/>
      <c r="J79" s="4"/>
      <c r="K79" s="109"/>
      <c r="L79" s="109"/>
    </row>
    <row r="80" spans="2:12" ht="17.45" customHeight="1">
      <c r="B80" s="4"/>
      <c r="C80" s="4"/>
      <c r="D80" s="4"/>
      <c r="E80" s="110"/>
      <c r="F80" s="110"/>
      <c r="G80" s="110"/>
      <c r="H80" s="4"/>
      <c r="I80" s="4"/>
      <c r="J80" s="4"/>
      <c r="K80" s="109"/>
      <c r="L80" s="109"/>
    </row>
    <row r="81" spans="2:12" ht="17.45" customHeight="1">
      <c r="B81" s="4"/>
      <c r="C81" s="4"/>
      <c r="D81" s="4"/>
      <c r="E81" s="110"/>
      <c r="F81" s="110"/>
      <c r="G81" s="110"/>
      <c r="H81" s="4"/>
      <c r="I81" s="4"/>
      <c r="J81" s="4"/>
      <c r="K81" s="109"/>
      <c r="L81" s="109"/>
    </row>
    <row r="82" spans="2:12" ht="17.45" customHeight="1">
      <c r="B82" s="4"/>
      <c r="C82" s="4"/>
      <c r="D82" s="4"/>
      <c r="E82" s="110"/>
      <c r="F82" s="110"/>
      <c r="G82" s="110"/>
      <c r="H82" s="4"/>
      <c r="I82" s="4"/>
      <c r="J82" s="4"/>
      <c r="K82" s="109"/>
      <c r="L82" s="109"/>
    </row>
    <row r="83" spans="2:12" ht="17.45" customHeight="1">
      <c r="B83" s="4"/>
      <c r="C83" s="4"/>
      <c r="D83" s="4"/>
      <c r="E83" s="110"/>
      <c r="F83" s="110"/>
      <c r="G83" s="110"/>
      <c r="H83" s="4"/>
      <c r="I83" s="4"/>
      <c r="J83" s="4"/>
      <c r="K83" s="109"/>
      <c r="L83" s="109"/>
    </row>
    <row r="84" spans="2:12" ht="17.45" customHeight="1">
      <c r="B84" s="4"/>
      <c r="C84" s="4"/>
      <c r="D84" s="4"/>
      <c r="E84" s="110"/>
      <c r="F84" s="110"/>
      <c r="G84" s="110"/>
      <c r="H84" s="4"/>
      <c r="I84" s="4"/>
      <c r="J84" s="4"/>
      <c r="K84" s="109"/>
      <c r="L84" s="109"/>
    </row>
    <row r="85" spans="2:12" ht="17.45" customHeight="1">
      <c r="B85" s="4"/>
      <c r="C85" s="4"/>
      <c r="D85" s="4"/>
      <c r="E85" s="110"/>
      <c r="F85" s="110"/>
      <c r="G85" s="110"/>
      <c r="H85" s="4"/>
      <c r="I85" s="4"/>
      <c r="J85" s="4"/>
      <c r="K85" s="109"/>
      <c r="L85" s="109"/>
    </row>
    <row r="86" spans="2:12" ht="17.45" customHeight="1">
      <c r="B86" s="4"/>
      <c r="C86" s="4"/>
      <c r="D86" s="4"/>
      <c r="E86" s="110"/>
      <c r="F86" s="110"/>
      <c r="G86" s="110"/>
      <c r="H86" s="4"/>
      <c r="I86" s="4"/>
      <c r="J86" s="4"/>
      <c r="K86" s="109"/>
      <c r="L86" s="109"/>
    </row>
    <row r="87" spans="2:12" ht="17.45" customHeight="1">
      <c r="B87" s="4"/>
      <c r="C87" s="4"/>
      <c r="D87" s="4"/>
      <c r="E87" s="110"/>
      <c r="F87" s="110"/>
      <c r="G87" s="110"/>
      <c r="H87" s="4"/>
      <c r="I87" s="4"/>
      <c r="J87" s="4"/>
      <c r="K87" s="109"/>
      <c r="L87" s="109"/>
    </row>
    <row r="88" spans="2:12" ht="17.45" customHeight="1">
      <c r="B88" s="4"/>
      <c r="C88" s="4"/>
      <c r="D88" s="4"/>
      <c r="E88" s="110"/>
      <c r="F88" s="110"/>
      <c r="G88" s="110"/>
      <c r="H88" s="4"/>
      <c r="I88" s="4"/>
      <c r="J88" s="4"/>
      <c r="K88" s="109"/>
      <c r="L88" s="109"/>
    </row>
    <row r="89" spans="2:12" ht="17.45" customHeight="1">
      <c r="B89" s="4"/>
      <c r="C89" s="4"/>
      <c r="D89" s="4"/>
      <c r="E89" s="110"/>
      <c r="F89" s="110"/>
      <c r="G89" s="110"/>
      <c r="H89" s="4"/>
      <c r="I89" s="4"/>
      <c r="J89" s="4"/>
      <c r="K89" s="109"/>
      <c r="L89" s="109"/>
    </row>
    <row r="90" spans="2:12" ht="17.45" customHeight="1">
      <c r="B90" s="4"/>
      <c r="C90" s="4"/>
      <c r="D90" s="4"/>
      <c r="E90" s="110"/>
      <c r="F90" s="110"/>
      <c r="G90" s="110"/>
      <c r="H90" s="4"/>
      <c r="I90" s="4"/>
      <c r="J90" s="4"/>
      <c r="K90" s="109"/>
      <c r="L90" s="109"/>
    </row>
    <row r="91" spans="2:12" ht="17.45" customHeight="1">
      <c r="B91" s="4"/>
      <c r="C91" s="4"/>
      <c r="D91" s="4"/>
      <c r="E91" s="110"/>
      <c r="F91" s="110"/>
      <c r="G91" s="110"/>
      <c r="H91" s="4"/>
      <c r="I91" s="4"/>
      <c r="J91" s="4"/>
      <c r="K91" s="109"/>
      <c r="L91" s="109"/>
    </row>
    <row r="92" spans="2:12" ht="17.45" customHeight="1">
      <c r="B92" s="4"/>
      <c r="C92" s="4"/>
      <c r="D92" s="4"/>
      <c r="E92" s="110"/>
      <c r="F92" s="110"/>
      <c r="G92" s="110"/>
      <c r="H92" s="4"/>
      <c r="I92" s="4"/>
      <c r="J92" s="4"/>
      <c r="K92" s="109"/>
      <c r="L92" s="109"/>
    </row>
    <row r="93" spans="2:12" ht="17.45" customHeight="1">
      <c r="B93" s="4"/>
      <c r="C93" s="4"/>
      <c r="D93" s="4"/>
      <c r="E93" s="110"/>
      <c r="F93" s="110"/>
      <c r="G93" s="110"/>
      <c r="H93" s="4"/>
      <c r="I93" s="4"/>
      <c r="J93" s="4"/>
      <c r="K93" s="109"/>
      <c r="L93" s="109"/>
    </row>
    <row r="94" spans="2:12" ht="17.45" customHeight="1">
      <c r="B94" s="4"/>
      <c r="C94" s="4"/>
      <c r="D94" s="4"/>
      <c r="E94" s="110"/>
      <c r="F94" s="110"/>
      <c r="G94" s="110"/>
      <c r="H94" s="4"/>
      <c r="I94" s="4"/>
      <c r="J94" s="4"/>
      <c r="K94" s="109"/>
      <c r="L94" s="109"/>
    </row>
    <row r="95" spans="2:12" ht="17.45" customHeight="1">
      <c r="B95" s="4"/>
      <c r="C95" s="4"/>
      <c r="D95" s="4"/>
      <c r="E95" s="110"/>
      <c r="F95" s="110"/>
      <c r="G95" s="110"/>
      <c r="H95" s="4"/>
      <c r="I95" s="4"/>
      <c r="J95" s="4"/>
      <c r="K95" s="109"/>
      <c r="L95" s="109"/>
    </row>
    <row r="96" spans="2:12" ht="17.45" customHeight="1">
      <c r="B96" s="4"/>
      <c r="C96" s="4"/>
      <c r="D96" s="4"/>
      <c r="E96" s="110"/>
      <c r="F96" s="110"/>
      <c r="G96" s="110"/>
      <c r="H96" s="4"/>
      <c r="I96" s="4"/>
      <c r="J96" s="4"/>
      <c r="K96" s="109"/>
      <c r="L96" s="109"/>
    </row>
    <row r="97" spans="2:12" ht="17.45" customHeight="1">
      <c r="B97" s="4"/>
      <c r="C97" s="4"/>
      <c r="D97" s="4"/>
      <c r="E97" s="110"/>
      <c r="F97" s="110"/>
      <c r="G97" s="110"/>
      <c r="H97" s="4"/>
      <c r="I97" s="4"/>
      <c r="J97" s="4"/>
      <c r="K97" s="109"/>
      <c r="L97" s="109"/>
    </row>
    <row r="98" spans="2:12" ht="17.45" customHeight="1">
      <c r="B98" s="4"/>
      <c r="C98" s="4"/>
      <c r="D98" s="4"/>
      <c r="E98" s="110"/>
      <c r="F98" s="110"/>
      <c r="G98" s="110"/>
      <c r="H98" s="4"/>
      <c r="I98" s="4"/>
      <c r="J98" s="4"/>
      <c r="K98" s="109"/>
      <c r="L98" s="109"/>
    </row>
    <row r="99" spans="2:12" ht="17.45" customHeight="1">
      <c r="B99" s="4"/>
      <c r="C99" s="4"/>
      <c r="D99" s="4"/>
      <c r="E99" s="110"/>
      <c r="F99" s="110"/>
      <c r="G99" s="110"/>
      <c r="H99" s="4"/>
      <c r="I99" s="4"/>
      <c r="J99" s="4"/>
      <c r="K99" s="109"/>
      <c r="L99" s="109"/>
    </row>
    <row r="100" spans="2:12" ht="17.45" customHeight="1">
      <c r="B100" s="4"/>
      <c r="C100" s="4"/>
      <c r="D100" s="4"/>
      <c r="E100" s="110"/>
      <c r="F100" s="110"/>
      <c r="G100" s="110"/>
      <c r="H100" s="4"/>
      <c r="I100" s="4"/>
      <c r="J100" s="4"/>
      <c r="K100" s="109"/>
      <c r="L100" s="109"/>
    </row>
    <row r="101" spans="2:12" ht="17.45" customHeight="1">
      <c r="B101" s="4"/>
      <c r="C101" s="4"/>
      <c r="D101" s="4"/>
      <c r="E101" s="110"/>
      <c r="F101" s="110"/>
      <c r="G101" s="110"/>
      <c r="H101" s="4"/>
      <c r="I101" s="4"/>
      <c r="J101" s="4"/>
      <c r="K101" s="109"/>
      <c r="L101" s="109"/>
    </row>
    <row r="102" spans="2:12" ht="17.45" customHeight="1">
      <c r="B102" s="4"/>
      <c r="C102" s="4"/>
      <c r="D102" s="4"/>
      <c r="E102" s="110"/>
      <c r="F102" s="110"/>
      <c r="G102" s="110"/>
      <c r="H102" s="4"/>
      <c r="I102" s="4"/>
      <c r="J102" s="4"/>
      <c r="K102" s="109"/>
      <c r="L102" s="109"/>
    </row>
    <row r="103" spans="2:12" ht="17.45" customHeight="1">
      <c r="B103" s="4"/>
      <c r="C103" s="4"/>
      <c r="D103" s="4"/>
      <c r="E103" s="110"/>
      <c r="F103" s="110"/>
      <c r="G103" s="110"/>
      <c r="H103" s="4"/>
      <c r="I103" s="4"/>
      <c r="J103" s="4"/>
      <c r="K103" s="109"/>
      <c r="L103" s="109"/>
    </row>
    <row r="104" spans="2:12" ht="17.45" customHeight="1">
      <c r="B104" s="4"/>
      <c r="C104" s="4"/>
      <c r="D104" s="4"/>
      <c r="E104" s="110"/>
      <c r="F104" s="110"/>
      <c r="G104" s="110"/>
      <c r="H104" s="4"/>
      <c r="I104" s="4"/>
      <c r="J104" s="4"/>
      <c r="K104" s="109"/>
      <c r="L104" s="109"/>
    </row>
    <row r="105" spans="2:12" ht="17.45" customHeight="1">
      <c r="B105" s="4"/>
      <c r="C105" s="4"/>
      <c r="D105" s="4"/>
      <c r="E105" s="110"/>
      <c r="F105" s="110"/>
      <c r="G105" s="110"/>
      <c r="H105" s="4"/>
      <c r="I105" s="4"/>
      <c r="J105" s="4"/>
      <c r="K105" s="109"/>
      <c r="L105" s="109"/>
    </row>
    <row r="106" spans="2:12" ht="17.45" customHeight="1">
      <c r="B106" s="4"/>
      <c r="C106" s="4"/>
      <c r="D106" s="4"/>
      <c r="E106" s="110"/>
      <c r="F106" s="110"/>
      <c r="G106" s="110"/>
      <c r="H106" s="4"/>
      <c r="I106" s="4"/>
      <c r="J106" s="4"/>
      <c r="K106" s="109"/>
      <c r="L106" s="109"/>
    </row>
    <row r="107" spans="2:12" ht="17.45" customHeight="1">
      <c r="B107" s="4"/>
      <c r="C107" s="4"/>
      <c r="D107" s="4"/>
      <c r="E107" s="110"/>
      <c r="F107" s="110"/>
      <c r="G107" s="110"/>
      <c r="H107" s="4"/>
      <c r="I107" s="4"/>
      <c r="J107" s="4"/>
      <c r="K107" s="109"/>
      <c r="L107" s="109"/>
    </row>
    <row r="108" spans="2:12" ht="17.45" customHeight="1">
      <c r="B108" s="4"/>
      <c r="C108" s="4"/>
      <c r="D108" s="4"/>
      <c r="E108" s="110"/>
      <c r="F108" s="110"/>
      <c r="G108" s="110"/>
      <c r="H108" s="4"/>
      <c r="I108" s="4"/>
      <c r="J108" s="4"/>
      <c r="K108" s="109"/>
      <c r="L108" s="109"/>
    </row>
    <row r="109" spans="2:12" ht="17.45" customHeight="1">
      <c r="B109" s="4"/>
      <c r="C109" s="4"/>
      <c r="D109" s="4"/>
      <c r="E109" s="110"/>
      <c r="F109" s="110"/>
      <c r="G109" s="110"/>
      <c r="H109" s="4"/>
      <c r="I109" s="4"/>
      <c r="J109" s="4"/>
      <c r="K109" s="109"/>
      <c r="L109" s="109"/>
    </row>
    <row r="110" spans="2:12" ht="17.45" customHeight="1">
      <c r="B110" s="4"/>
      <c r="C110" s="4"/>
      <c r="D110" s="4"/>
      <c r="E110" s="110"/>
      <c r="F110" s="110"/>
      <c r="G110" s="110"/>
      <c r="H110" s="4"/>
      <c r="I110" s="4"/>
      <c r="J110" s="4"/>
      <c r="K110" s="109"/>
      <c r="L110" s="109"/>
    </row>
    <row r="111" spans="2:12" ht="17.45" customHeight="1">
      <c r="B111" s="4"/>
      <c r="C111" s="4"/>
      <c r="D111" s="4"/>
      <c r="E111" s="110"/>
      <c r="F111" s="110"/>
      <c r="G111" s="110"/>
      <c r="H111" s="4"/>
      <c r="I111" s="4"/>
      <c r="J111" s="4"/>
      <c r="K111" s="109"/>
      <c r="L111" s="109"/>
    </row>
    <row r="112" spans="2:12" ht="17.45" customHeight="1">
      <c r="B112" s="4"/>
      <c r="C112" s="4"/>
      <c r="D112" s="4"/>
      <c r="E112" s="110"/>
      <c r="F112" s="110"/>
      <c r="G112" s="110"/>
      <c r="H112" s="4"/>
      <c r="I112" s="4"/>
      <c r="J112" s="4"/>
      <c r="K112" s="109"/>
      <c r="L112" s="109"/>
    </row>
    <row r="113" spans="2:12" ht="17.45" customHeight="1">
      <c r="B113" s="4"/>
      <c r="C113" s="4"/>
      <c r="D113" s="4"/>
      <c r="E113" s="110"/>
      <c r="F113" s="110"/>
      <c r="G113" s="110"/>
      <c r="H113" s="4"/>
      <c r="I113" s="4"/>
      <c r="J113" s="4"/>
      <c r="K113" s="109"/>
      <c r="L113" s="109"/>
    </row>
    <row r="114" spans="2:12" ht="17.45" customHeight="1">
      <c r="B114" s="4"/>
      <c r="C114" s="4"/>
      <c r="D114" s="4"/>
      <c r="E114" s="110"/>
      <c r="F114" s="110"/>
      <c r="G114" s="110"/>
      <c r="H114" s="4"/>
      <c r="I114" s="4"/>
      <c r="J114" s="4"/>
      <c r="K114" s="109"/>
      <c r="L114" s="109"/>
    </row>
    <row r="115" spans="2:12" ht="17.45" customHeight="1">
      <c r="B115" s="4"/>
      <c r="C115" s="4"/>
      <c r="D115" s="4"/>
      <c r="E115" s="110"/>
      <c r="F115" s="110"/>
      <c r="G115" s="110"/>
      <c r="H115" s="4"/>
      <c r="I115" s="4"/>
      <c r="J115" s="4"/>
      <c r="K115" s="109"/>
      <c r="L115" s="109"/>
    </row>
    <row r="116" spans="2:12" ht="17.45" customHeight="1">
      <c r="B116" s="4"/>
      <c r="C116" s="4"/>
      <c r="D116" s="4"/>
      <c r="E116" s="110"/>
      <c r="F116" s="110"/>
      <c r="G116" s="110"/>
      <c r="H116" s="4"/>
      <c r="I116" s="4"/>
      <c r="J116" s="4"/>
      <c r="K116" s="109"/>
      <c r="L116" s="109"/>
    </row>
    <row r="117" spans="2:12" ht="17.45" customHeight="1">
      <c r="B117" s="4"/>
      <c r="C117" s="4"/>
      <c r="D117" s="4"/>
      <c r="E117" s="110"/>
      <c r="F117" s="110"/>
      <c r="G117" s="110"/>
      <c r="H117" s="4"/>
      <c r="I117" s="4"/>
      <c r="J117" s="4"/>
      <c r="K117" s="109"/>
      <c r="L117" s="109"/>
    </row>
    <row r="118" spans="2:12" ht="17.45" customHeight="1">
      <c r="B118" s="4"/>
      <c r="C118" s="4"/>
      <c r="D118" s="4"/>
      <c r="E118" s="110"/>
      <c r="F118" s="110"/>
      <c r="G118" s="110"/>
      <c r="H118" s="4"/>
      <c r="I118" s="4"/>
      <c r="J118" s="4"/>
      <c r="K118" s="109"/>
      <c r="L118" s="109"/>
    </row>
    <row r="119" spans="2:12" ht="17.45" customHeight="1">
      <c r="B119" s="4"/>
      <c r="C119" s="4"/>
      <c r="D119" s="4"/>
      <c r="E119" s="110"/>
      <c r="F119" s="110"/>
      <c r="G119" s="110"/>
      <c r="H119" s="4"/>
      <c r="I119" s="4"/>
      <c r="J119" s="4"/>
      <c r="K119" s="109"/>
      <c r="L119" s="109"/>
    </row>
    <row r="120" spans="2:12" ht="17.45" customHeight="1">
      <c r="B120" s="4"/>
      <c r="C120" s="4"/>
      <c r="D120" s="4"/>
      <c r="E120" s="110"/>
      <c r="F120" s="110"/>
      <c r="G120" s="110"/>
      <c r="H120" s="4"/>
      <c r="I120" s="4"/>
      <c r="J120" s="4"/>
      <c r="K120" s="109"/>
      <c r="L120" s="109"/>
    </row>
    <row r="121" spans="2:12" ht="17.45" customHeight="1">
      <c r="B121" s="4"/>
      <c r="C121" s="4"/>
      <c r="D121" s="4"/>
      <c r="E121" s="110"/>
      <c r="F121" s="110"/>
      <c r="G121" s="110"/>
      <c r="H121" s="4"/>
      <c r="I121" s="4"/>
      <c r="J121" s="4"/>
      <c r="K121" s="109"/>
      <c r="L121" s="109"/>
    </row>
    <row r="122" spans="2:12" ht="17.45" customHeight="1">
      <c r="B122" s="4"/>
      <c r="C122" s="4"/>
      <c r="D122" s="4"/>
      <c r="E122" s="110"/>
      <c r="F122" s="110"/>
      <c r="G122" s="110"/>
      <c r="H122" s="4"/>
      <c r="I122" s="4"/>
      <c r="J122" s="4"/>
      <c r="K122" s="109"/>
      <c r="L122" s="109"/>
    </row>
    <row r="123" spans="2:12" ht="17.45" customHeight="1">
      <c r="B123" s="4"/>
      <c r="C123" s="4"/>
      <c r="D123" s="4"/>
      <c r="E123" s="110"/>
      <c r="F123" s="110"/>
      <c r="G123" s="110"/>
      <c r="H123" s="4"/>
      <c r="I123" s="4"/>
      <c r="J123" s="4"/>
      <c r="K123" s="109"/>
      <c r="L123" s="109"/>
    </row>
    <row r="124" spans="2:12" ht="17.45" customHeight="1">
      <c r="B124" s="4"/>
      <c r="C124" s="4"/>
      <c r="D124" s="4"/>
      <c r="E124" s="110"/>
      <c r="F124" s="110"/>
      <c r="G124" s="110"/>
      <c r="H124" s="4"/>
      <c r="I124" s="4"/>
      <c r="J124" s="4"/>
      <c r="K124" s="109"/>
      <c r="L124" s="109"/>
    </row>
    <row r="125" spans="2:12" ht="17.45" customHeight="1">
      <c r="B125" s="4"/>
      <c r="C125" s="4"/>
      <c r="D125" s="4"/>
      <c r="E125" s="110"/>
      <c r="F125" s="110"/>
      <c r="G125" s="110"/>
      <c r="H125" s="4"/>
      <c r="I125" s="4"/>
      <c r="J125" s="4"/>
      <c r="K125" s="109"/>
      <c r="L125" s="109"/>
    </row>
    <row r="126" spans="2:12" ht="17.45" customHeight="1">
      <c r="B126" s="4"/>
      <c r="C126" s="4"/>
      <c r="D126" s="4"/>
      <c r="E126" s="110"/>
      <c r="F126" s="110"/>
      <c r="G126" s="110"/>
      <c r="H126" s="4"/>
      <c r="I126" s="4"/>
      <c r="J126" s="4"/>
      <c r="K126" s="109"/>
      <c r="L126" s="109"/>
    </row>
    <row r="127" spans="2:12" ht="17.45" customHeight="1">
      <c r="B127" s="4"/>
      <c r="C127" s="4"/>
      <c r="D127" s="4"/>
      <c r="E127" s="110"/>
      <c r="F127" s="110"/>
      <c r="G127" s="110"/>
      <c r="H127" s="4"/>
      <c r="I127" s="4"/>
      <c r="J127" s="4"/>
      <c r="K127" s="109"/>
      <c r="L127" s="109"/>
    </row>
    <row r="128" spans="2:12" ht="17.45" customHeight="1">
      <c r="B128" s="4"/>
      <c r="C128" s="4"/>
      <c r="D128" s="4"/>
      <c r="E128" s="110"/>
      <c r="F128" s="110"/>
      <c r="G128" s="110"/>
      <c r="H128" s="4"/>
      <c r="I128" s="4"/>
      <c r="J128" s="4"/>
      <c r="K128" s="109"/>
      <c r="L128" s="109"/>
    </row>
    <row r="129" spans="2:12" ht="17.45" customHeight="1">
      <c r="B129" s="4"/>
      <c r="C129" s="4"/>
      <c r="D129" s="4"/>
      <c r="E129" s="110"/>
      <c r="F129" s="110"/>
      <c r="G129" s="110"/>
      <c r="H129" s="4"/>
      <c r="I129" s="4"/>
      <c r="J129" s="4"/>
      <c r="K129" s="109"/>
      <c r="L129" s="109"/>
    </row>
    <row r="130" spans="2:12" ht="17.45" customHeight="1">
      <c r="B130" s="4"/>
      <c r="C130" s="4"/>
      <c r="D130" s="4"/>
      <c r="E130" s="110"/>
      <c r="F130" s="110"/>
      <c r="G130" s="110"/>
      <c r="H130" s="4"/>
      <c r="I130" s="4"/>
      <c r="J130" s="4"/>
      <c r="K130" s="109"/>
      <c r="L130" s="109"/>
    </row>
    <row r="131" spans="2:12" ht="17.45" customHeight="1">
      <c r="B131" s="4"/>
      <c r="C131" s="4"/>
      <c r="D131" s="4"/>
      <c r="E131" s="110"/>
      <c r="F131" s="110"/>
      <c r="G131" s="110"/>
      <c r="H131" s="4"/>
      <c r="I131" s="4"/>
      <c r="J131" s="4"/>
      <c r="K131" s="109"/>
      <c r="L131" s="109"/>
    </row>
    <row r="132" spans="2:12" ht="17.45" customHeight="1">
      <c r="B132" s="4"/>
      <c r="C132" s="4"/>
      <c r="D132" s="4"/>
      <c r="E132" s="110"/>
      <c r="F132" s="110"/>
      <c r="G132" s="110"/>
      <c r="H132" s="4"/>
      <c r="I132" s="4"/>
      <c r="J132" s="4"/>
      <c r="K132" s="109"/>
      <c r="L132" s="109"/>
    </row>
    <row r="133" spans="2:12" ht="17.45" customHeight="1">
      <c r="B133" s="4"/>
      <c r="C133" s="4"/>
      <c r="D133" s="4"/>
      <c r="E133" s="110"/>
      <c r="F133" s="110"/>
      <c r="G133" s="110"/>
      <c r="H133" s="4"/>
      <c r="I133" s="4"/>
      <c r="J133" s="4"/>
      <c r="K133" s="109"/>
      <c r="L133" s="109"/>
    </row>
    <row r="134" spans="2:12" ht="17.45" customHeight="1">
      <c r="B134" s="4"/>
      <c r="C134" s="4"/>
      <c r="D134" s="4"/>
      <c r="E134" s="110"/>
      <c r="F134" s="110"/>
      <c r="G134" s="110"/>
      <c r="H134" s="4"/>
      <c r="I134" s="4"/>
      <c r="J134" s="4"/>
      <c r="K134" s="109"/>
      <c r="L134" s="109"/>
    </row>
    <row r="135" spans="2:12" ht="17.45" customHeight="1">
      <c r="B135" s="4"/>
      <c r="C135" s="4"/>
      <c r="D135" s="4"/>
      <c r="E135" s="110"/>
      <c r="F135" s="110"/>
      <c r="G135" s="110"/>
      <c r="H135" s="4"/>
      <c r="I135" s="4"/>
      <c r="J135" s="4"/>
      <c r="K135" s="109"/>
      <c r="L135" s="109"/>
    </row>
    <row r="136" spans="2:12" ht="17.45" customHeight="1">
      <c r="B136" s="4"/>
      <c r="C136" s="4"/>
      <c r="D136" s="4"/>
      <c r="E136" s="110"/>
      <c r="F136" s="110"/>
      <c r="G136" s="110"/>
      <c r="H136" s="4"/>
      <c r="I136" s="4"/>
      <c r="J136" s="4"/>
      <c r="K136" s="109"/>
      <c r="L136" s="109"/>
    </row>
    <row r="137" spans="2:12" ht="17.45" customHeight="1">
      <c r="B137" s="4"/>
      <c r="C137" s="4"/>
      <c r="D137" s="4"/>
      <c r="E137" s="110"/>
      <c r="F137" s="110"/>
      <c r="G137" s="110"/>
      <c r="H137" s="4"/>
      <c r="I137" s="4"/>
      <c r="J137" s="4"/>
      <c r="K137" s="109"/>
      <c r="L137" s="109"/>
    </row>
    <row r="138" spans="2:12" ht="17.45" customHeight="1">
      <c r="B138" s="4"/>
      <c r="C138" s="4"/>
      <c r="D138" s="4"/>
      <c r="E138" s="110"/>
      <c r="F138" s="110"/>
      <c r="G138" s="110"/>
      <c r="H138" s="4"/>
      <c r="I138" s="4"/>
      <c r="J138" s="4"/>
      <c r="K138" s="109"/>
      <c r="L138" s="109"/>
    </row>
    <row r="139" spans="2:12" ht="17.45" customHeight="1">
      <c r="B139" s="4"/>
      <c r="C139" s="4"/>
      <c r="D139" s="4"/>
      <c r="E139" s="110"/>
      <c r="F139" s="110"/>
      <c r="G139" s="110"/>
      <c r="H139" s="4"/>
      <c r="I139" s="4"/>
      <c r="J139" s="4"/>
      <c r="K139" s="109"/>
      <c r="L139" s="109"/>
    </row>
    <row r="140" spans="2:12" ht="17.45" customHeight="1">
      <c r="B140" s="4"/>
      <c r="C140" s="4"/>
      <c r="D140" s="4"/>
      <c r="E140" s="110"/>
      <c r="F140" s="110"/>
      <c r="G140" s="110"/>
      <c r="H140" s="4"/>
      <c r="I140" s="4"/>
      <c r="J140" s="4"/>
      <c r="K140" s="109"/>
      <c r="L140" s="109"/>
    </row>
    <row r="141" spans="2:12" ht="17.45" customHeight="1">
      <c r="B141" s="4"/>
      <c r="C141" s="4"/>
      <c r="D141" s="4"/>
      <c r="E141" s="110"/>
      <c r="F141" s="110"/>
      <c r="G141" s="110"/>
      <c r="H141" s="4"/>
      <c r="I141" s="4"/>
      <c r="J141" s="4"/>
      <c r="K141" s="109"/>
      <c r="L141" s="109"/>
    </row>
    <row r="142" spans="2:12" ht="17.45" customHeight="1">
      <c r="B142" s="4"/>
      <c r="C142" s="4"/>
      <c r="D142" s="4"/>
      <c r="E142" s="110"/>
      <c r="F142" s="110"/>
      <c r="G142" s="110"/>
      <c r="H142" s="4"/>
      <c r="I142" s="4"/>
      <c r="J142" s="4"/>
      <c r="K142" s="109"/>
      <c r="L142" s="109"/>
    </row>
    <row r="143" spans="2:12" ht="17.45" customHeight="1">
      <c r="B143" s="4"/>
      <c r="C143" s="4"/>
      <c r="D143" s="4"/>
      <c r="E143" s="110"/>
      <c r="F143" s="110"/>
      <c r="G143" s="110"/>
      <c r="H143" s="4"/>
      <c r="I143" s="4"/>
      <c r="J143" s="4"/>
      <c r="K143" s="109"/>
      <c r="L143" s="109"/>
    </row>
    <row r="144" spans="2:12" ht="17.45" customHeight="1">
      <c r="B144" s="4"/>
      <c r="C144" s="4"/>
      <c r="D144" s="4"/>
      <c r="E144" s="110"/>
      <c r="F144" s="110"/>
      <c r="G144" s="110"/>
      <c r="H144" s="4"/>
      <c r="I144" s="4"/>
      <c r="J144" s="4"/>
      <c r="K144" s="109"/>
      <c r="L144" s="109"/>
    </row>
    <row r="145" spans="2:12" ht="17.45" customHeight="1">
      <c r="B145" s="4"/>
      <c r="C145" s="4"/>
      <c r="D145" s="4"/>
      <c r="E145" s="110"/>
      <c r="F145" s="110"/>
      <c r="G145" s="110"/>
      <c r="H145" s="4"/>
      <c r="I145" s="4"/>
      <c r="J145" s="4"/>
      <c r="K145" s="109"/>
      <c r="L145" s="109"/>
    </row>
    <row r="146" spans="2:12" ht="17.45" customHeight="1">
      <c r="B146" s="4"/>
      <c r="C146" s="4"/>
      <c r="D146" s="4"/>
      <c r="E146" s="110"/>
      <c r="F146" s="110"/>
      <c r="G146" s="110"/>
      <c r="H146" s="4"/>
      <c r="I146" s="4"/>
      <c r="J146" s="4"/>
      <c r="K146" s="109"/>
      <c r="L146" s="109"/>
    </row>
    <row r="147" spans="2:12" ht="17.45" customHeight="1">
      <c r="B147" s="4"/>
      <c r="C147" s="4"/>
      <c r="D147" s="4"/>
      <c r="E147" s="110"/>
      <c r="F147" s="110"/>
      <c r="G147" s="110"/>
      <c r="H147" s="4"/>
      <c r="I147" s="4"/>
      <c r="J147" s="4"/>
      <c r="K147" s="109"/>
      <c r="L147" s="109"/>
    </row>
    <row r="148" spans="2:12" ht="17.45" customHeight="1">
      <c r="B148" s="4"/>
      <c r="C148" s="4"/>
      <c r="D148" s="4"/>
      <c r="E148" s="110"/>
      <c r="F148" s="110"/>
      <c r="G148" s="110"/>
      <c r="H148" s="4"/>
      <c r="I148" s="4"/>
      <c r="J148" s="4"/>
      <c r="K148" s="109"/>
      <c r="L148" s="109"/>
    </row>
    <row r="149" spans="2:12" ht="17.45" customHeight="1">
      <c r="B149" s="4"/>
      <c r="C149" s="4"/>
      <c r="D149" s="4"/>
      <c r="E149" s="110"/>
      <c r="F149" s="110"/>
      <c r="G149" s="110"/>
      <c r="H149" s="4"/>
      <c r="I149" s="4"/>
      <c r="J149" s="4"/>
      <c r="K149" s="109"/>
      <c r="L149" s="109"/>
    </row>
    <row r="150" spans="2:12" ht="17.45" customHeight="1">
      <c r="B150" s="4"/>
      <c r="C150" s="4"/>
      <c r="D150" s="4"/>
      <c r="E150" s="110"/>
      <c r="F150" s="110"/>
      <c r="G150" s="110"/>
      <c r="H150" s="4"/>
      <c r="I150" s="4"/>
      <c r="J150" s="4"/>
      <c r="K150" s="109"/>
      <c r="L150" s="109"/>
    </row>
    <row r="151" spans="2:12" ht="17.45" customHeight="1">
      <c r="B151" s="4"/>
      <c r="C151" s="4"/>
      <c r="D151" s="4"/>
      <c r="E151" s="110"/>
      <c r="F151" s="110"/>
      <c r="G151" s="110"/>
      <c r="H151" s="4"/>
      <c r="I151" s="4"/>
      <c r="J151" s="4"/>
      <c r="K151" s="109"/>
      <c r="L151" s="109"/>
    </row>
    <row r="152" spans="2:12" ht="17.45" customHeight="1">
      <c r="B152" s="4"/>
      <c r="C152" s="4"/>
      <c r="D152" s="4"/>
      <c r="E152" s="110"/>
      <c r="F152" s="110"/>
      <c r="G152" s="110"/>
      <c r="H152" s="4"/>
      <c r="I152" s="4"/>
      <c r="J152" s="4"/>
      <c r="K152" s="109"/>
      <c r="L152" s="109"/>
    </row>
    <row r="153" spans="2:12" ht="17.45" customHeight="1">
      <c r="B153" s="4"/>
      <c r="C153" s="4"/>
      <c r="D153" s="4"/>
      <c r="E153" s="110"/>
      <c r="F153" s="110"/>
      <c r="G153" s="110"/>
      <c r="H153" s="4"/>
      <c r="I153" s="4"/>
      <c r="J153" s="4"/>
      <c r="K153" s="109"/>
      <c r="L153" s="109"/>
    </row>
    <row r="154" spans="2:12" ht="17.45" customHeight="1">
      <c r="B154" s="4"/>
      <c r="C154" s="4"/>
      <c r="D154" s="4"/>
      <c r="E154" s="110"/>
      <c r="F154" s="110"/>
      <c r="G154" s="110"/>
      <c r="H154" s="4"/>
      <c r="I154" s="4"/>
      <c r="J154" s="4"/>
      <c r="K154" s="109"/>
      <c r="L154" s="109"/>
    </row>
    <row r="155" spans="2:12" ht="17.45" customHeight="1">
      <c r="B155" s="4"/>
      <c r="C155" s="4"/>
      <c r="D155" s="4"/>
      <c r="E155" s="110"/>
      <c r="F155" s="110"/>
      <c r="G155" s="110"/>
      <c r="H155" s="4"/>
      <c r="I155" s="4"/>
      <c r="J155" s="4"/>
      <c r="K155" s="109"/>
      <c r="L155" s="109"/>
    </row>
    <row r="156" spans="2:12" ht="17.45" customHeight="1">
      <c r="B156" s="4"/>
      <c r="C156" s="4"/>
      <c r="D156" s="4"/>
      <c r="E156" s="110"/>
      <c r="F156" s="110"/>
      <c r="G156" s="110"/>
      <c r="H156" s="4"/>
      <c r="I156" s="4"/>
      <c r="J156" s="4"/>
      <c r="K156" s="109"/>
      <c r="L156" s="109"/>
    </row>
    <row r="157" spans="2:12" ht="17.45" customHeight="1">
      <c r="B157" s="4"/>
      <c r="C157" s="4"/>
      <c r="D157" s="4"/>
      <c r="E157" s="110"/>
      <c r="F157" s="110"/>
      <c r="G157" s="110"/>
      <c r="H157" s="4"/>
      <c r="I157" s="4"/>
      <c r="J157" s="4"/>
      <c r="K157" s="109"/>
      <c r="L157" s="109"/>
    </row>
    <row r="158" spans="2:12" ht="17.45" customHeight="1">
      <c r="B158" s="4"/>
      <c r="C158" s="4"/>
      <c r="D158" s="4"/>
      <c r="E158" s="110"/>
      <c r="F158" s="110"/>
      <c r="G158" s="110"/>
      <c r="H158" s="4"/>
      <c r="I158" s="4"/>
      <c r="J158" s="4"/>
      <c r="K158" s="109"/>
      <c r="L158" s="109"/>
    </row>
    <row r="159" spans="2:12" ht="17.45" customHeight="1">
      <c r="B159" s="4"/>
      <c r="C159" s="4"/>
      <c r="D159" s="4"/>
      <c r="E159" s="110"/>
      <c r="F159" s="110"/>
      <c r="G159" s="110"/>
      <c r="H159" s="4"/>
      <c r="I159" s="4"/>
      <c r="J159" s="4"/>
      <c r="K159" s="109"/>
      <c r="L159" s="109"/>
    </row>
    <row r="160" spans="2:12" ht="17.45" customHeight="1">
      <c r="B160" s="4"/>
      <c r="C160" s="4"/>
      <c r="D160" s="4"/>
      <c r="E160" s="110"/>
      <c r="F160" s="110"/>
      <c r="G160" s="110"/>
      <c r="H160" s="4"/>
      <c r="I160" s="4"/>
      <c r="J160" s="4"/>
      <c r="K160" s="109"/>
      <c r="L160" s="109"/>
    </row>
    <row r="161" spans="2:12" ht="17.45" customHeight="1">
      <c r="B161" s="4"/>
      <c r="C161" s="4"/>
      <c r="D161" s="4"/>
      <c r="E161" s="110"/>
      <c r="F161" s="110"/>
      <c r="G161" s="110"/>
      <c r="H161" s="4"/>
      <c r="I161" s="4"/>
      <c r="J161" s="4"/>
      <c r="K161" s="109"/>
      <c r="L161" s="109"/>
    </row>
    <row r="162" spans="2:12" ht="17.45" customHeight="1">
      <c r="B162" s="4"/>
      <c r="C162" s="4"/>
      <c r="D162" s="4"/>
      <c r="E162" s="110"/>
      <c r="F162" s="110"/>
      <c r="G162" s="110"/>
      <c r="H162" s="4"/>
      <c r="I162" s="4"/>
      <c r="J162" s="4"/>
      <c r="K162" s="109"/>
      <c r="L162" s="109"/>
    </row>
    <row r="163" spans="2:12" ht="17.45" customHeight="1">
      <c r="B163" s="4"/>
      <c r="C163" s="4"/>
      <c r="D163" s="4"/>
      <c r="E163" s="110"/>
      <c r="F163" s="110"/>
      <c r="G163" s="110"/>
      <c r="H163" s="4"/>
      <c r="I163" s="4"/>
      <c r="J163" s="4"/>
      <c r="K163" s="109"/>
      <c r="L163" s="109"/>
    </row>
    <row r="164" spans="2:12" ht="17.45" customHeight="1">
      <c r="B164" s="4"/>
      <c r="C164" s="4"/>
      <c r="D164" s="4"/>
      <c r="E164" s="110"/>
      <c r="F164" s="110"/>
      <c r="G164" s="110"/>
      <c r="H164" s="4"/>
      <c r="I164" s="4"/>
      <c r="J164" s="4"/>
      <c r="K164" s="109"/>
      <c r="L164" s="109"/>
    </row>
    <row r="165" spans="2:12" ht="17.45" customHeight="1">
      <c r="B165" s="4"/>
      <c r="C165" s="4"/>
      <c r="D165" s="4"/>
      <c r="E165" s="110"/>
      <c r="F165" s="110"/>
      <c r="G165" s="110"/>
      <c r="H165" s="4"/>
      <c r="I165" s="4"/>
      <c r="J165" s="4"/>
      <c r="K165" s="109"/>
      <c r="L165" s="109"/>
    </row>
    <row r="166" spans="2:12" ht="17.45" customHeight="1">
      <c r="B166" s="4"/>
      <c r="C166" s="4"/>
      <c r="D166" s="4"/>
      <c r="E166" s="110"/>
      <c r="F166" s="110"/>
      <c r="G166" s="110"/>
      <c r="H166" s="4"/>
      <c r="I166" s="4"/>
      <c r="J166" s="4"/>
      <c r="K166" s="109"/>
      <c r="L166" s="109"/>
    </row>
    <row r="167" spans="2:12" ht="17.45" customHeight="1">
      <c r="B167" s="4"/>
      <c r="C167" s="4"/>
      <c r="D167" s="4"/>
      <c r="E167" s="110"/>
      <c r="F167" s="110"/>
      <c r="G167" s="110"/>
      <c r="H167" s="4"/>
      <c r="I167" s="4"/>
      <c r="J167" s="4"/>
      <c r="K167" s="109"/>
      <c r="L167" s="109"/>
    </row>
    <row r="168" spans="2:12" ht="17.45" customHeight="1">
      <c r="B168" s="4"/>
      <c r="C168" s="4"/>
      <c r="D168" s="4"/>
      <c r="E168" s="110"/>
      <c r="F168" s="110"/>
      <c r="G168" s="110"/>
      <c r="H168" s="4"/>
      <c r="I168" s="4"/>
      <c r="J168" s="4"/>
      <c r="K168" s="109"/>
      <c r="L168" s="109"/>
    </row>
    <row r="169" spans="2:12" ht="17.45" customHeight="1">
      <c r="B169" s="4"/>
      <c r="C169" s="4"/>
      <c r="D169" s="4"/>
      <c r="E169" s="110"/>
      <c r="F169" s="110"/>
      <c r="G169" s="110"/>
      <c r="H169" s="4"/>
      <c r="I169" s="4"/>
      <c r="J169" s="4"/>
      <c r="K169" s="109"/>
      <c r="L169" s="109"/>
    </row>
    <row r="170" spans="2:12" ht="17.45" customHeight="1">
      <c r="B170" s="4"/>
      <c r="C170" s="4"/>
      <c r="D170" s="4"/>
      <c r="E170" s="110"/>
      <c r="F170" s="110"/>
      <c r="G170" s="110"/>
      <c r="H170" s="4"/>
      <c r="I170" s="4"/>
      <c r="J170" s="4"/>
      <c r="K170" s="109"/>
      <c r="L170" s="109"/>
    </row>
    <row r="171" spans="2:12" ht="17.45" customHeight="1">
      <c r="B171" s="4"/>
      <c r="C171" s="4"/>
      <c r="D171" s="4"/>
      <c r="E171" s="110"/>
      <c r="F171" s="110"/>
      <c r="G171" s="110"/>
      <c r="H171" s="4"/>
      <c r="I171" s="4"/>
      <c r="J171" s="4"/>
      <c r="K171" s="109"/>
      <c r="L171" s="109"/>
    </row>
    <row r="172" spans="2:12" ht="17.45" customHeight="1">
      <c r="B172" s="4"/>
      <c r="H172" s="4"/>
      <c r="I172" s="4"/>
      <c r="J172" s="4"/>
      <c r="K172" s="109"/>
      <c r="L172" s="109"/>
    </row>
    <row r="173" spans="2:12" ht="17.45" customHeight="1">
      <c r="B173" s="4"/>
      <c r="H173" s="4"/>
      <c r="I173" s="4"/>
      <c r="J173" s="4"/>
      <c r="K173" s="109"/>
      <c r="L173" s="109"/>
    </row>
    <row r="174" spans="2:12" ht="17.45" customHeight="1">
      <c r="B174" s="4"/>
      <c r="H174" s="4"/>
      <c r="I174" s="4"/>
      <c r="J174" s="4"/>
      <c r="K174" s="109"/>
      <c r="L174" s="109"/>
    </row>
    <row r="175" spans="2:12" ht="17.45" customHeight="1">
      <c r="H175" s="4"/>
      <c r="I175" s="4"/>
      <c r="J175" s="4"/>
      <c r="K175" s="109"/>
      <c r="L175" s="109"/>
    </row>
    <row r="176" spans="2:12" ht="17.45" customHeight="1">
      <c r="H176" s="4"/>
      <c r="I176" s="4"/>
      <c r="J176" s="4"/>
      <c r="K176" s="109"/>
      <c r="L176" s="109"/>
    </row>
    <row r="177" spans="8:12" ht="17.45" customHeight="1">
      <c r="H177" s="4"/>
      <c r="I177" s="4"/>
      <c r="J177" s="4"/>
      <c r="K177" s="109"/>
      <c r="L177" s="109"/>
    </row>
    <row r="178" spans="8:12" ht="17.45" customHeight="1">
      <c r="H178" s="4"/>
      <c r="I178" s="4"/>
      <c r="J178" s="4"/>
      <c r="K178" s="109"/>
      <c r="L178" s="109"/>
    </row>
    <row r="179" spans="8:12" ht="17.45" customHeight="1">
      <c r="H179" s="4"/>
      <c r="I179" s="4"/>
      <c r="J179" s="4"/>
      <c r="K179" s="109"/>
      <c r="L179" s="109"/>
    </row>
    <row r="180" spans="8:12" ht="17.45" customHeight="1">
      <c r="H180" s="4"/>
      <c r="I180" s="4"/>
      <c r="J180" s="4"/>
      <c r="K180" s="109"/>
      <c r="L180" s="109"/>
    </row>
    <row r="181" spans="8:12" ht="17.45" customHeight="1">
      <c r="H181" s="4"/>
      <c r="I181" s="4"/>
      <c r="J181" s="4"/>
      <c r="K181" s="109"/>
      <c r="L181" s="109"/>
    </row>
    <row r="182" spans="8:12" ht="17.45" customHeight="1">
      <c r="H182" s="4"/>
      <c r="I182" s="4"/>
      <c r="J182" s="4"/>
      <c r="K182" s="109"/>
      <c r="L182" s="109"/>
    </row>
    <row r="183" spans="8:12" ht="17.45" customHeight="1">
      <c r="H183" s="4"/>
      <c r="I183" s="4"/>
      <c r="J183" s="4"/>
      <c r="K183" s="109"/>
      <c r="L183" s="109"/>
    </row>
    <row r="184" spans="8:12" ht="17.45" customHeight="1">
      <c r="H184" s="4"/>
      <c r="I184" s="4"/>
      <c r="J184" s="4"/>
      <c r="K184" s="109"/>
      <c r="L184" s="109"/>
    </row>
    <row r="185" spans="8:12" ht="17.45" customHeight="1">
      <c r="H185" s="4"/>
      <c r="I185" s="4"/>
      <c r="J185" s="4"/>
      <c r="K185" s="109"/>
      <c r="L185" s="109"/>
    </row>
    <row r="186" spans="8:12" ht="17.45" customHeight="1">
      <c r="H186" s="4"/>
      <c r="I186" s="4"/>
      <c r="J186" s="4"/>
      <c r="K186" s="109"/>
      <c r="L186" s="109"/>
    </row>
    <row r="187" spans="8:12" ht="17.45" customHeight="1">
      <c r="H187" s="4"/>
      <c r="I187" s="4"/>
      <c r="J187" s="4"/>
      <c r="K187" s="109"/>
      <c r="L187" s="109"/>
    </row>
    <row r="188" spans="8:12" ht="17.45" customHeight="1">
      <c r="H188" s="4"/>
    </row>
    <row r="189" spans="8:12" ht="17.45" customHeight="1">
      <c r="H189" s="4"/>
    </row>
    <row r="190" spans="8:12" ht="17.45" customHeight="1">
      <c r="H190" s="4"/>
    </row>
    <row r="191" spans="8:12" ht="17.45" customHeight="1">
      <c r="H191" s="4"/>
    </row>
    <row r="192" spans="8:12" ht="17.45" customHeight="1">
      <c r="H192" s="4"/>
    </row>
  </sheetData>
  <sheetProtection selectLockedCells="1" selectUnlockedCells="1"/>
  <mergeCells count="32">
    <mergeCell ref="I28:I29"/>
    <mergeCell ref="J19:J20"/>
    <mergeCell ref="K19:K20"/>
    <mergeCell ref="L19:L20"/>
    <mergeCell ref="M19:M20"/>
    <mergeCell ref="H21:H27"/>
    <mergeCell ref="L23:L27"/>
    <mergeCell ref="M23:M27"/>
    <mergeCell ref="I24:I27"/>
    <mergeCell ref="C13:D13"/>
    <mergeCell ref="J13:J14"/>
    <mergeCell ref="K13:K14"/>
    <mergeCell ref="L13:L14"/>
    <mergeCell ref="M13:M14"/>
    <mergeCell ref="C16:D16"/>
    <mergeCell ref="L4:L5"/>
    <mergeCell ref="M4:M5"/>
    <mergeCell ref="B6:D6"/>
    <mergeCell ref="H6:J6"/>
    <mergeCell ref="C7:D7"/>
    <mergeCell ref="C10:D10"/>
    <mergeCell ref="L10:L11"/>
    <mergeCell ref="M10:M11"/>
    <mergeCell ref="B2:K2"/>
    <mergeCell ref="B3:D3"/>
    <mergeCell ref="H3:J3"/>
    <mergeCell ref="B4:D4"/>
    <mergeCell ref="E4:E5"/>
    <mergeCell ref="F4:F5"/>
    <mergeCell ref="G4:G5"/>
    <mergeCell ref="H4:J4"/>
    <mergeCell ref="K4:K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M178"/>
  <sheetViews>
    <sheetView showGridLines="0" view="pageBreakPreview" zoomScale="90" zoomScaleNormal="100" zoomScaleSheetLayoutView="90" workbookViewId="0">
      <pane xSplit="4" ySplit="6" topLeftCell="E7" activePane="bottomRight" state="frozen"/>
      <selection activeCell="D383" sqref="D383"/>
      <selection pane="topRight" activeCell="D383" sqref="D383"/>
      <selection pane="bottomLeft" activeCell="D383" sqref="D383"/>
      <selection pane="bottomRight" activeCell="K27" sqref="K27"/>
    </sheetView>
  </sheetViews>
  <sheetFormatPr defaultRowHeight="17.45" customHeight="1"/>
  <cols>
    <col min="1" max="1" width="0.625" style="2" customWidth="1"/>
    <col min="2" max="4" width="9.75" style="2" customWidth="1"/>
    <col min="5" max="5" width="15.75" style="2" customWidth="1"/>
    <col min="6" max="6" width="15.75" style="82" customWidth="1"/>
    <col min="7" max="7" width="13.625" style="82" customWidth="1"/>
    <col min="8" max="8" width="10.25" style="2" customWidth="1"/>
    <col min="9" max="9" width="10.625" style="2" customWidth="1"/>
    <col min="10" max="10" width="15.875" style="2" customWidth="1"/>
    <col min="11" max="11" width="15.5" style="2" customWidth="1"/>
    <col min="12" max="12" width="15.625" style="107" customWidth="1"/>
    <col min="13" max="13" width="12.875" style="2" customWidth="1"/>
    <col min="14" max="256" width="9" style="2"/>
    <col min="257" max="257" width="0.625" style="2" customWidth="1"/>
    <col min="258" max="260" width="9.75" style="2" customWidth="1"/>
    <col min="261" max="262" width="15.75" style="2" customWidth="1"/>
    <col min="263" max="263" width="13.625" style="2" customWidth="1"/>
    <col min="264" max="264" width="10.25" style="2" customWidth="1"/>
    <col min="265" max="265" width="10.625" style="2" customWidth="1"/>
    <col min="266" max="266" width="15.875" style="2" customWidth="1"/>
    <col min="267" max="267" width="15.5" style="2" customWidth="1"/>
    <col min="268" max="268" width="15.625" style="2" customWidth="1"/>
    <col min="269" max="269" width="12.875" style="2" customWidth="1"/>
    <col min="270" max="512" width="9" style="2"/>
    <col min="513" max="513" width="0.625" style="2" customWidth="1"/>
    <col min="514" max="516" width="9.75" style="2" customWidth="1"/>
    <col min="517" max="518" width="15.75" style="2" customWidth="1"/>
    <col min="519" max="519" width="13.625" style="2" customWidth="1"/>
    <col min="520" max="520" width="10.25" style="2" customWidth="1"/>
    <col min="521" max="521" width="10.625" style="2" customWidth="1"/>
    <col min="522" max="522" width="15.875" style="2" customWidth="1"/>
    <col min="523" max="523" width="15.5" style="2" customWidth="1"/>
    <col min="524" max="524" width="15.625" style="2" customWidth="1"/>
    <col min="525" max="525" width="12.875" style="2" customWidth="1"/>
    <col min="526" max="768" width="9" style="2"/>
    <col min="769" max="769" width="0.625" style="2" customWidth="1"/>
    <col min="770" max="772" width="9.75" style="2" customWidth="1"/>
    <col min="773" max="774" width="15.75" style="2" customWidth="1"/>
    <col min="775" max="775" width="13.625" style="2" customWidth="1"/>
    <col min="776" max="776" width="10.25" style="2" customWidth="1"/>
    <col min="777" max="777" width="10.625" style="2" customWidth="1"/>
    <col min="778" max="778" width="15.875" style="2" customWidth="1"/>
    <col min="779" max="779" width="15.5" style="2" customWidth="1"/>
    <col min="780" max="780" width="15.625" style="2" customWidth="1"/>
    <col min="781" max="781" width="12.875" style="2" customWidth="1"/>
    <col min="782" max="1024" width="9" style="2"/>
    <col min="1025" max="1025" width="0.625" style="2" customWidth="1"/>
    <col min="1026" max="1028" width="9.75" style="2" customWidth="1"/>
    <col min="1029" max="1030" width="15.75" style="2" customWidth="1"/>
    <col min="1031" max="1031" width="13.625" style="2" customWidth="1"/>
    <col min="1032" max="1032" width="10.25" style="2" customWidth="1"/>
    <col min="1033" max="1033" width="10.625" style="2" customWidth="1"/>
    <col min="1034" max="1034" width="15.875" style="2" customWidth="1"/>
    <col min="1035" max="1035" width="15.5" style="2" customWidth="1"/>
    <col min="1036" max="1036" width="15.625" style="2" customWidth="1"/>
    <col min="1037" max="1037" width="12.875" style="2" customWidth="1"/>
    <col min="1038" max="1280" width="9" style="2"/>
    <col min="1281" max="1281" width="0.625" style="2" customWidth="1"/>
    <col min="1282" max="1284" width="9.75" style="2" customWidth="1"/>
    <col min="1285" max="1286" width="15.75" style="2" customWidth="1"/>
    <col min="1287" max="1287" width="13.625" style="2" customWidth="1"/>
    <col min="1288" max="1288" width="10.25" style="2" customWidth="1"/>
    <col min="1289" max="1289" width="10.625" style="2" customWidth="1"/>
    <col min="1290" max="1290" width="15.875" style="2" customWidth="1"/>
    <col min="1291" max="1291" width="15.5" style="2" customWidth="1"/>
    <col min="1292" max="1292" width="15.625" style="2" customWidth="1"/>
    <col min="1293" max="1293" width="12.875" style="2" customWidth="1"/>
    <col min="1294" max="1536" width="9" style="2"/>
    <col min="1537" max="1537" width="0.625" style="2" customWidth="1"/>
    <col min="1538" max="1540" width="9.75" style="2" customWidth="1"/>
    <col min="1541" max="1542" width="15.75" style="2" customWidth="1"/>
    <col min="1543" max="1543" width="13.625" style="2" customWidth="1"/>
    <col min="1544" max="1544" width="10.25" style="2" customWidth="1"/>
    <col min="1545" max="1545" width="10.625" style="2" customWidth="1"/>
    <col min="1546" max="1546" width="15.875" style="2" customWidth="1"/>
    <col min="1547" max="1547" width="15.5" style="2" customWidth="1"/>
    <col min="1548" max="1548" width="15.625" style="2" customWidth="1"/>
    <col min="1549" max="1549" width="12.875" style="2" customWidth="1"/>
    <col min="1550" max="1792" width="9" style="2"/>
    <col min="1793" max="1793" width="0.625" style="2" customWidth="1"/>
    <col min="1794" max="1796" width="9.75" style="2" customWidth="1"/>
    <col min="1797" max="1798" width="15.75" style="2" customWidth="1"/>
    <col min="1799" max="1799" width="13.625" style="2" customWidth="1"/>
    <col min="1800" max="1800" width="10.25" style="2" customWidth="1"/>
    <col min="1801" max="1801" width="10.625" style="2" customWidth="1"/>
    <col min="1802" max="1802" width="15.875" style="2" customWidth="1"/>
    <col min="1803" max="1803" width="15.5" style="2" customWidth="1"/>
    <col min="1804" max="1804" width="15.625" style="2" customWidth="1"/>
    <col min="1805" max="1805" width="12.875" style="2" customWidth="1"/>
    <col min="1806" max="2048" width="9" style="2"/>
    <col min="2049" max="2049" width="0.625" style="2" customWidth="1"/>
    <col min="2050" max="2052" width="9.75" style="2" customWidth="1"/>
    <col min="2053" max="2054" width="15.75" style="2" customWidth="1"/>
    <col min="2055" max="2055" width="13.625" style="2" customWidth="1"/>
    <col min="2056" max="2056" width="10.25" style="2" customWidth="1"/>
    <col min="2057" max="2057" width="10.625" style="2" customWidth="1"/>
    <col min="2058" max="2058" width="15.875" style="2" customWidth="1"/>
    <col min="2059" max="2059" width="15.5" style="2" customWidth="1"/>
    <col min="2060" max="2060" width="15.625" style="2" customWidth="1"/>
    <col min="2061" max="2061" width="12.875" style="2" customWidth="1"/>
    <col min="2062" max="2304" width="9" style="2"/>
    <col min="2305" max="2305" width="0.625" style="2" customWidth="1"/>
    <col min="2306" max="2308" width="9.75" style="2" customWidth="1"/>
    <col min="2309" max="2310" width="15.75" style="2" customWidth="1"/>
    <col min="2311" max="2311" width="13.625" style="2" customWidth="1"/>
    <col min="2312" max="2312" width="10.25" style="2" customWidth="1"/>
    <col min="2313" max="2313" width="10.625" style="2" customWidth="1"/>
    <col min="2314" max="2314" width="15.875" style="2" customWidth="1"/>
    <col min="2315" max="2315" width="15.5" style="2" customWidth="1"/>
    <col min="2316" max="2316" width="15.625" style="2" customWidth="1"/>
    <col min="2317" max="2317" width="12.875" style="2" customWidth="1"/>
    <col min="2318" max="2560" width="9" style="2"/>
    <col min="2561" max="2561" width="0.625" style="2" customWidth="1"/>
    <col min="2562" max="2564" width="9.75" style="2" customWidth="1"/>
    <col min="2565" max="2566" width="15.75" style="2" customWidth="1"/>
    <col min="2567" max="2567" width="13.625" style="2" customWidth="1"/>
    <col min="2568" max="2568" width="10.25" style="2" customWidth="1"/>
    <col min="2569" max="2569" width="10.625" style="2" customWidth="1"/>
    <col min="2570" max="2570" width="15.875" style="2" customWidth="1"/>
    <col min="2571" max="2571" width="15.5" style="2" customWidth="1"/>
    <col min="2572" max="2572" width="15.625" style="2" customWidth="1"/>
    <col min="2573" max="2573" width="12.875" style="2" customWidth="1"/>
    <col min="2574" max="2816" width="9" style="2"/>
    <col min="2817" max="2817" width="0.625" style="2" customWidth="1"/>
    <col min="2818" max="2820" width="9.75" style="2" customWidth="1"/>
    <col min="2821" max="2822" width="15.75" style="2" customWidth="1"/>
    <col min="2823" max="2823" width="13.625" style="2" customWidth="1"/>
    <col min="2824" max="2824" width="10.25" style="2" customWidth="1"/>
    <col min="2825" max="2825" width="10.625" style="2" customWidth="1"/>
    <col min="2826" max="2826" width="15.875" style="2" customWidth="1"/>
    <col min="2827" max="2827" width="15.5" style="2" customWidth="1"/>
    <col min="2828" max="2828" width="15.625" style="2" customWidth="1"/>
    <col min="2829" max="2829" width="12.875" style="2" customWidth="1"/>
    <col min="2830" max="3072" width="9" style="2"/>
    <col min="3073" max="3073" width="0.625" style="2" customWidth="1"/>
    <col min="3074" max="3076" width="9.75" style="2" customWidth="1"/>
    <col min="3077" max="3078" width="15.75" style="2" customWidth="1"/>
    <col min="3079" max="3079" width="13.625" style="2" customWidth="1"/>
    <col min="3080" max="3080" width="10.25" style="2" customWidth="1"/>
    <col min="3081" max="3081" width="10.625" style="2" customWidth="1"/>
    <col min="3082" max="3082" width="15.875" style="2" customWidth="1"/>
    <col min="3083" max="3083" width="15.5" style="2" customWidth="1"/>
    <col min="3084" max="3084" width="15.625" style="2" customWidth="1"/>
    <col min="3085" max="3085" width="12.875" style="2" customWidth="1"/>
    <col min="3086" max="3328" width="9" style="2"/>
    <col min="3329" max="3329" width="0.625" style="2" customWidth="1"/>
    <col min="3330" max="3332" width="9.75" style="2" customWidth="1"/>
    <col min="3333" max="3334" width="15.75" style="2" customWidth="1"/>
    <col min="3335" max="3335" width="13.625" style="2" customWidth="1"/>
    <col min="3336" max="3336" width="10.25" style="2" customWidth="1"/>
    <col min="3337" max="3337" width="10.625" style="2" customWidth="1"/>
    <col min="3338" max="3338" width="15.875" style="2" customWidth="1"/>
    <col min="3339" max="3339" width="15.5" style="2" customWidth="1"/>
    <col min="3340" max="3340" width="15.625" style="2" customWidth="1"/>
    <col min="3341" max="3341" width="12.875" style="2" customWidth="1"/>
    <col min="3342" max="3584" width="9" style="2"/>
    <col min="3585" max="3585" width="0.625" style="2" customWidth="1"/>
    <col min="3586" max="3588" width="9.75" style="2" customWidth="1"/>
    <col min="3589" max="3590" width="15.75" style="2" customWidth="1"/>
    <col min="3591" max="3591" width="13.625" style="2" customWidth="1"/>
    <col min="3592" max="3592" width="10.25" style="2" customWidth="1"/>
    <col min="3593" max="3593" width="10.625" style="2" customWidth="1"/>
    <col min="3594" max="3594" width="15.875" style="2" customWidth="1"/>
    <col min="3595" max="3595" width="15.5" style="2" customWidth="1"/>
    <col min="3596" max="3596" width="15.625" style="2" customWidth="1"/>
    <col min="3597" max="3597" width="12.875" style="2" customWidth="1"/>
    <col min="3598" max="3840" width="9" style="2"/>
    <col min="3841" max="3841" width="0.625" style="2" customWidth="1"/>
    <col min="3842" max="3844" width="9.75" style="2" customWidth="1"/>
    <col min="3845" max="3846" width="15.75" style="2" customWidth="1"/>
    <col min="3847" max="3847" width="13.625" style="2" customWidth="1"/>
    <col min="3848" max="3848" width="10.25" style="2" customWidth="1"/>
    <col min="3849" max="3849" width="10.625" style="2" customWidth="1"/>
    <col min="3850" max="3850" width="15.875" style="2" customWidth="1"/>
    <col min="3851" max="3851" width="15.5" style="2" customWidth="1"/>
    <col min="3852" max="3852" width="15.625" style="2" customWidth="1"/>
    <col min="3853" max="3853" width="12.875" style="2" customWidth="1"/>
    <col min="3854" max="4096" width="9" style="2"/>
    <col min="4097" max="4097" width="0.625" style="2" customWidth="1"/>
    <col min="4098" max="4100" width="9.75" style="2" customWidth="1"/>
    <col min="4101" max="4102" width="15.75" style="2" customWidth="1"/>
    <col min="4103" max="4103" width="13.625" style="2" customWidth="1"/>
    <col min="4104" max="4104" width="10.25" style="2" customWidth="1"/>
    <col min="4105" max="4105" width="10.625" style="2" customWidth="1"/>
    <col min="4106" max="4106" width="15.875" style="2" customWidth="1"/>
    <col min="4107" max="4107" width="15.5" style="2" customWidth="1"/>
    <col min="4108" max="4108" width="15.625" style="2" customWidth="1"/>
    <col min="4109" max="4109" width="12.875" style="2" customWidth="1"/>
    <col min="4110" max="4352" width="9" style="2"/>
    <col min="4353" max="4353" width="0.625" style="2" customWidth="1"/>
    <col min="4354" max="4356" width="9.75" style="2" customWidth="1"/>
    <col min="4357" max="4358" width="15.75" style="2" customWidth="1"/>
    <col min="4359" max="4359" width="13.625" style="2" customWidth="1"/>
    <col min="4360" max="4360" width="10.25" style="2" customWidth="1"/>
    <col min="4361" max="4361" width="10.625" style="2" customWidth="1"/>
    <col min="4362" max="4362" width="15.875" style="2" customWidth="1"/>
    <col min="4363" max="4363" width="15.5" style="2" customWidth="1"/>
    <col min="4364" max="4364" width="15.625" style="2" customWidth="1"/>
    <col min="4365" max="4365" width="12.875" style="2" customWidth="1"/>
    <col min="4366" max="4608" width="9" style="2"/>
    <col min="4609" max="4609" width="0.625" style="2" customWidth="1"/>
    <col min="4610" max="4612" width="9.75" style="2" customWidth="1"/>
    <col min="4613" max="4614" width="15.75" style="2" customWidth="1"/>
    <col min="4615" max="4615" width="13.625" style="2" customWidth="1"/>
    <col min="4616" max="4616" width="10.25" style="2" customWidth="1"/>
    <col min="4617" max="4617" width="10.625" style="2" customWidth="1"/>
    <col min="4618" max="4618" width="15.875" style="2" customWidth="1"/>
    <col min="4619" max="4619" width="15.5" style="2" customWidth="1"/>
    <col min="4620" max="4620" width="15.625" style="2" customWidth="1"/>
    <col min="4621" max="4621" width="12.875" style="2" customWidth="1"/>
    <col min="4622" max="4864" width="9" style="2"/>
    <col min="4865" max="4865" width="0.625" style="2" customWidth="1"/>
    <col min="4866" max="4868" width="9.75" style="2" customWidth="1"/>
    <col min="4869" max="4870" width="15.75" style="2" customWidth="1"/>
    <col min="4871" max="4871" width="13.625" style="2" customWidth="1"/>
    <col min="4872" max="4872" width="10.25" style="2" customWidth="1"/>
    <col min="4873" max="4873" width="10.625" style="2" customWidth="1"/>
    <col min="4874" max="4874" width="15.875" style="2" customWidth="1"/>
    <col min="4875" max="4875" width="15.5" style="2" customWidth="1"/>
    <col min="4876" max="4876" width="15.625" style="2" customWidth="1"/>
    <col min="4877" max="4877" width="12.875" style="2" customWidth="1"/>
    <col min="4878" max="5120" width="9" style="2"/>
    <col min="5121" max="5121" width="0.625" style="2" customWidth="1"/>
    <col min="5122" max="5124" width="9.75" style="2" customWidth="1"/>
    <col min="5125" max="5126" width="15.75" style="2" customWidth="1"/>
    <col min="5127" max="5127" width="13.625" style="2" customWidth="1"/>
    <col min="5128" max="5128" width="10.25" style="2" customWidth="1"/>
    <col min="5129" max="5129" width="10.625" style="2" customWidth="1"/>
    <col min="5130" max="5130" width="15.875" style="2" customWidth="1"/>
    <col min="5131" max="5131" width="15.5" style="2" customWidth="1"/>
    <col min="5132" max="5132" width="15.625" style="2" customWidth="1"/>
    <col min="5133" max="5133" width="12.875" style="2" customWidth="1"/>
    <col min="5134" max="5376" width="9" style="2"/>
    <col min="5377" max="5377" width="0.625" style="2" customWidth="1"/>
    <col min="5378" max="5380" width="9.75" style="2" customWidth="1"/>
    <col min="5381" max="5382" width="15.75" style="2" customWidth="1"/>
    <col min="5383" max="5383" width="13.625" style="2" customWidth="1"/>
    <col min="5384" max="5384" width="10.25" style="2" customWidth="1"/>
    <col min="5385" max="5385" width="10.625" style="2" customWidth="1"/>
    <col min="5386" max="5386" width="15.875" style="2" customWidth="1"/>
    <col min="5387" max="5387" width="15.5" style="2" customWidth="1"/>
    <col min="5388" max="5388" width="15.625" style="2" customWidth="1"/>
    <col min="5389" max="5389" width="12.875" style="2" customWidth="1"/>
    <col min="5390" max="5632" width="9" style="2"/>
    <col min="5633" max="5633" width="0.625" style="2" customWidth="1"/>
    <col min="5634" max="5636" width="9.75" style="2" customWidth="1"/>
    <col min="5637" max="5638" width="15.75" style="2" customWidth="1"/>
    <col min="5639" max="5639" width="13.625" style="2" customWidth="1"/>
    <col min="5640" max="5640" width="10.25" style="2" customWidth="1"/>
    <col min="5641" max="5641" width="10.625" style="2" customWidth="1"/>
    <col min="5642" max="5642" width="15.875" style="2" customWidth="1"/>
    <col min="5643" max="5643" width="15.5" style="2" customWidth="1"/>
    <col min="5644" max="5644" width="15.625" style="2" customWidth="1"/>
    <col min="5645" max="5645" width="12.875" style="2" customWidth="1"/>
    <col min="5646" max="5888" width="9" style="2"/>
    <col min="5889" max="5889" width="0.625" style="2" customWidth="1"/>
    <col min="5890" max="5892" width="9.75" style="2" customWidth="1"/>
    <col min="5893" max="5894" width="15.75" style="2" customWidth="1"/>
    <col min="5895" max="5895" width="13.625" style="2" customWidth="1"/>
    <col min="5896" max="5896" width="10.25" style="2" customWidth="1"/>
    <col min="5897" max="5897" width="10.625" style="2" customWidth="1"/>
    <col min="5898" max="5898" width="15.875" style="2" customWidth="1"/>
    <col min="5899" max="5899" width="15.5" style="2" customWidth="1"/>
    <col min="5900" max="5900" width="15.625" style="2" customWidth="1"/>
    <col min="5901" max="5901" width="12.875" style="2" customWidth="1"/>
    <col min="5902" max="6144" width="9" style="2"/>
    <col min="6145" max="6145" width="0.625" style="2" customWidth="1"/>
    <col min="6146" max="6148" width="9.75" style="2" customWidth="1"/>
    <col min="6149" max="6150" width="15.75" style="2" customWidth="1"/>
    <col min="6151" max="6151" width="13.625" style="2" customWidth="1"/>
    <col min="6152" max="6152" width="10.25" style="2" customWidth="1"/>
    <col min="6153" max="6153" width="10.625" style="2" customWidth="1"/>
    <col min="6154" max="6154" width="15.875" style="2" customWidth="1"/>
    <col min="6155" max="6155" width="15.5" style="2" customWidth="1"/>
    <col min="6156" max="6156" width="15.625" style="2" customWidth="1"/>
    <col min="6157" max="6157" width="12.875" style="2" customWidth="1"/>
    <col min="6158" max="6400" width="9" style="2"/>
    <col min="6401" max="6401" width="0.625" style="2" customWidth="1"/>
    <col min="6402" max="6404" width="9.75" style="2" customWidth="1"/>
    <col min="6405" max="6406" width="15.75" style="2" customWidth="1"/>
    <col min="6407" max="6407" width="13.625" style="2" customWidth="1"/>
    <col min="6408" max="6408" width="10.25" style="2" customWidth="1"/>
    <col min="6409" max="6409" width="10.625" style="2" customWidth="1"/>
    <col min="6410" max="6410" width="15.875" style="2" customWidth="1"/>
    <col min="6411" max="6411" width="15.5" style="2" customWidth="1"/>
    <col min="6412" max="6412" width="15.625" style="2" customWidth="1"/>
    <col min="6413" max="6413" width="12.875" style="2" customWidth="1"/>
    <col min="6414" max="6656" width="9" style="2"/>
    <col min="6657" max="6657" width="0.625" style="2" customWidth="1"/>
    <col min="6658" max="6660" width="9.75" style="2" customWidth="1"/>
    <col min="6661" max="6662" width="15.75" style="2" customWidth="1"/>
    <col min="6663" max="6663" width="13.625" style="2" customWidth="1"/>
    <col min="6664" max="6664" width="10.25" style="2" customWidth="1"/>
    <col min="6665" max="6665" width="10.625" style="2" customWidth="1"/>
    <col min="6666" max="6666" width="15.875" style="2" customWidth="1"/>
    <col min="6667" max="6667" width="15.5" style="2" customWidth="1"/>
    <col min="6668" max="6668" width="15.625" style="2" customWidth="1"/>
    <col min="6669" max="6669" width="12.875" style="2" customWidth="1"/>
    <col min="6670" max="6912" width="9" style="2"/>
    <col min="6913" max="6913" width="0.625" style="2" customWidth="1"/>
    <col min="6914" max="6916" width="9.75" style="2" customWidth="1"/>
    <col min="6917" max="6918" width="15.75" style="2" customWidth="1"/>
    <col min="6919" max="6919" width="13.625" style="2" customWidth="1"/>
    <col min="6920" max="6920" width="10.25" style="2" customWidth="1"/>
    <col min="6921" max="6921" width="10.625" style="2" customWidth="1"/>
    <col min="6922" max="6922" width="15.875" style="2" customWidth="1"/>
    <col min="6923" max="6923" width="15.5" style="2" customWidth="1"/>
    <col min="6924" max="6924" width="15.625" style="2" customWidth="1"/>
    <col min="6925" max="6925" width="12.875" style="2" customWidth="1"/>
    <col min="6926" max="7168" width="9" style="2"/>
    <col min="7169" max="7169" width="0.625" style="2" customWidth="1"/>
    <col min="7170" max="7172" width="9.75" style="2" customWidth="1"/>
    <col min="7173" max="7174" width="15.75" style="2" customWidth="1"/>
    <col min="7175" max="7175" width="13.625" style="2" customWidth="1"/>
    <col min="7176" max="7176" width="10.25" style="2" customWidth="1"/>
    <col min="7177" max="7177" width="10.625" style="2" customWidth="1"/>
    <col min="7178" max="7178" width="15.875" style="2" customWidth="1"/>
    <col min="7179" max="7179" width="15.5" style="2" customWidth="1"/>
    <col min="7180" max="7180" width="15.625" style="2" customWidth="1"/>
    <col min="7181" max="7181" width="12.875" style="2" customWidth="1"/>
    <col min="7182" max="7424" width="9" style="2"/>
    <col min="7425" max="7425" width="0.625" style="2" customWidth="1"/>
    <col min="7426" max="7428" width="9.75" style="2" customWidth="1"/>
    <col min="7429" max="7430" width="15.75" style="2" customWidth="1"/>
    <col min="7431" max="7431" width="13.625" style="2" customWidth="1"/>
    <col min="7432" max="7432" width="10.25" style="2" customWidth="1"/>
    <col min="7433" max="7433" width="10.625" style="2" customWidth="1"/>
    <col min="7434" max="7434" width="15.875" style="2" customWidth="1"/>
    <col min="7435" max="7435" width="15.5" style="2" customWidth="1"/>
    <col min="7436" max="7436" width="15.625" style="2" customWidth="1"/>
    <col min="7437" max="7437" width="12.875" style="2" customWidth="1"/>
    <col min="7438" max="7680" width="9" style="2"/>
    <col min="7681" max="7681" width="0.625" style="2" customWidth="1"/>
    <col min="7682" max="7684" width="9.75" style="2" customWidth="1"/>
    <col min="7685" max="7686" width="15.75" style="2" customWidth="1"/>
    <col min="7687" max="7687" width="13.625" style="2" customWidth="1"/>
    <col min="7688" max="7688" width="10.25" style="2" customWidth="1"/>
    <col min="7689" max="7689" width="10.625" style="2" customWidth="1"/>
    <col min="7690" max="7690" width="15.875" style="2" customWidth="1"/>
    <col min="7691" max="7691" width="15.5" style="2" customWidth="1"/>
    <col min="7692" max="7692" width="15.625" style="2" customWidth="1"/>
    <col min="7693" max="7693" width="12.875" style="2" customWidth="1"/>
    <col min="7694" max="7936" width="9" style="2"/>
    <col min="7937" max="7937" width="0.625" style="2" customWidth="1"/>
    <col min="7938" max="7940" width="9.75" style="2" customWidth="1"/>
    <col min="7941" max="7942" width="15.75" style="2" customWidth="1"/>
    <col min="7943" max="7943" width="13.625" style="2" customWidth="1"/>
    <col min="7944" max="7944" width="10.25" style="2" customWidth="1"/>
    <col min="7945" max="7945" width="10.625" style="2" customWidth="1"/>
    <col min="7946" max="7946" width="15.875" style="2" customWidth="1"/>
    <col min="7947" max="7947" width="15.5" style="2" customWidth="1"/>
    <col min="7948" max="7948" width="15.625" style="2" customWidth="1"/>
    <col min="7949" max="7949" width="12.875" style="2" customWidth="1"/>
    <col min="7950" max="8192" width="9" style="2"/>
    <col min="8193" max="8193" width="0.625" style="2" customWidth="1"/>
    <col min="8194" max="8196" width="9.75" style="2" customWidth="1"/>
    <col min="8197" max="8198" width="15.75" style="2" customWidth="1"/>
    <col min="8199" max="8199" width="13.625" style="2" customWidth="1"/>
    <col min="8200" max="8200" width="10.25" style="2" customWidth="1"/>
    <col min="8201" max="8201" width="10.625" style="2" customWidth="1"/>
    <col min="8202" max="8202" width="15.875" style="2" customWidth="1"/>
    <col min="8203" max="8203" width="15.5" style="2" customWidth="1"/>
    <col min="8204" max="8204" width="15.625" style="2" customWidth="1"/>
    <col min="8205" max="8205" width="12.875" style="2" customWidth="1"/>
    <col min="8206" max="8448" width="9" style="2"/>
    <col min="8449" max="8449" width="0.625" style="2" customWidth="1"/>
    <col min="8450" max="8452" width="9.75" style="2" customWidth="1"/>
    <col min="8453" max="8454" width="15.75" style="2" customWidth="1"/>
    <col min="8455" max="8455" width="13.625" style="2" customWidth="1"/>
    <col min="8456" max="8456" width="10.25" style="2" customWidth="1"/>
    <col min="8457" max="8457" width="10.625" style="2" customWidth="1"/>
    <col min="8458" max="8458" width="15.875" style="2" customWidth="1"/>
    <col min="8459" max="8459" width="15.5" style="2" customWidth="1"/>
    <col min="8460" max="8460" width="15.625" style="2" customWidth="1"/>
    <col min="8461" max="8461" width="12.875" style="2" customWidth="1"/>
    <col min="8462" max="8704" width="9" style="2"/>
    <col min="8705" max="8705" width="0.625" style="2" customWidth="1"/>
    <col min="8706" max="8708" width="9.75" style="2" customWidth="1"/>
    <col min="8709" max="8710" width="15.75" style="2" customWidth="1"/>
    <col min="8711" max="8711" width="13.625" style="2" customWidth="1"/>
    <col min="8712" max="8712" width="10.25" style="2" customWidth="1"/>
    <col min="8713" max="8713" width="10.625" style="2" customWidth="1"/>
    <col min="8714" max="8714" width="15.875" style="2" customWidth="1"/>
    <col min="8715" max="8715" width="15.5" style="2" customWidth="1"/>
    <col min="8716" max="8716" width="15.625" style="2" customWidth="1"/>
    <col min="8717" max="8717" width="12.875" style="2" customWidth="1"/>
    <col min="8718" max="8960" width="9" style="2"/>
    <col min="8961" max="8961" width="0.625" style="2" customWidth="1"/>
    <col min="8962" max="8964" width="9.75" style="2" customWidth="1"/>
    <col min="8965" max="8966" width="15.75" style="2" customWidth="1"/>
    <col min="8967" max="8967" width="13.625" style="2" customWidth="1"/>
    <col min="8968" max="8968" width="10.25" style="2" customWidth="1"/>
    <col min="8969" max="8969" width="10.625" style="2" customWidth="1"/>
    <col min="8970" max="8970" width="15.875" style="2" customWidth="1"/>
    <col min="8971" max="8971" width="15.5" style="2" customWidth="1"/>
    <col min="8972" max="8972" width="15.625" style="2" customWidth="1"/>
    <col min="8973" max="8973" width="12.875" style="2" customWidth="1"/>
    <col min="8974" max="9216" width="9" style="2"/>
    <col min="9217" max="9217" width="0.625" style="2" customWidth="1"/>
    <col min="9218" max="9220" width="9.75" style="2" customWidth="1"/>
    <col min="9221" max="9222" width="15.75" style="2" customWidth="1"/>
    <col min="9223" max="9223" width="13.625" style="2" customWidth="1"/>
    <col min="9224" max="9224" width="10.25" style="2" customWidth="1"/>
    <col min="9225" max="9225" width="10.625" style="2" customWidth="1"/>
    <col min="9226" max="9226" width="15.875" style="2" customWidth="1"/>
    <col min="9227" max="9227" width="15.5" style="2" customWidth="1"/>
    <col min="9228" max="9228" width="15.625" style="2" customWidth="1"/>
    <col min="9229" max="9229" width="12.875" style="2" customWidth="1"/>
    <col min="9230" max="9472" width="9" style="2"/>
    <col min="9473" max="9473" width="0.625" style="2" customWidth="1"/>
    <col min="9474" max="9476" width="9.75" style="2" customWidth="1"/>
    <col min="9477" max="9478" width="15.75" style="2" customWidth="1"/>
    <col min="9479" max="9479" width="13.625" style="2" customWidth="1"/>
    <col min="9480" max="9480" width="10.25" style="2" customWidth="1"/>
    <col min="9481" max="9481" width="10.625" style="2" customWidth="1"/>
    <col min="9482" max="9482" width="15.875" style="2" customWidth="1"/>
    <col min="9483" max="9483" width="15.5" style="2" customWidth="1"/>
    <col min="9484" max="9484" width="15.625" style="2" customWidth="1"/>
    <col min="9485" max="9485" width="12.875" style="2" customWidth="1"/>
    <col min="9486" max="9728" width="9" style="2"/>
    <col min="9729" max="9729" width="0.625" style="2" customWidth="1"/>
    <col min="9730" max="9732" width="9.75" style="2" customWidth="1"/>
    <col min="9733" max="9734" width="15.75" style="2" customWidth="1"/>
    <col min="9735" max="9735" width="13.625" style="2" customWidth="1"/>
    <col min="9736" max="9736" width="10.25" style="2" customWidth="1"/>
    <col min="9737" max="9737" width="10.625" style="2" customWidth="1"/>
    <col min="9738" max="9738" width="15.875" style="2" customWidth="1"/>
    <col min="9739" max="9739" width="15.5" style="2" customWidth="1"/>
    <col min="9740" max="9740" width="15.625" style="2" customWidth="1"/>
    <col min="9741" max="9741" width="12.875" style="2" customWidth="1"/>
    <col min="9742" max="9984" width="9" style="2"/>
    <col min="9985" max="9985" width="0.625" style="2" customWidth="1"/>
    <col min="9986" max="9988" width="9.75" style="2" customWidth="1"/>
    <col min="9989" max="9990" width="15.75" style="2" customWidth="1"/>
    <col min="9991" max="9991" width="13.625" style="2" customWidth="1"/>
    <col min="9992" max="9992" width="10.25" style="2" customWidth="1"/>
    <col min="9993" max="9993" width="10.625" style="2" customWidth="1"/>
    <col min="9994" max="9994" width="15.875" style="2" customWidth="1"/>
    <col min="9995" max="9995" width="15.5" style="2" customWidth="1"/>
    <col min="9996" max="9996" width="15.625" style="2" customWidth="1"/>
    <col min="9997" max="9997" width="12.875" style="2" customWidth="1"/>
    <col min="9998" max="10240" width="9" style="2"/>
    <col min="10241" max="10241" width="0.625" style="2" customWidth="1"/>
    <col min="10242" max="10244" width="9.75" style="2" customWidth="1"/>
    <col min="10245" max="10246" width="15.75" style="2" customWidth="1"/>
    <col min="10247" max="10247" width="13.625" style="2" customWidth="1"/>
    <col min="10248" max="10248" width="10.25" style="2" customWidth="1"/>
    <col min="10249" max="10249" width="10.625" style="2" customWidth="1"/>
    <col min="10250" max="10250" width="15.875" style="2" customWidth="1"/>
    <col min="10251" max="10251" width="15.5" style="2" customWidth="1"/>
    <col min="10252" max="10252" width="15.625" style="2" customWidth="1"/>
    <col min="10253" max="10253" width="12.875" style="2" customWidth="1"/>
    <col min="10254" max="10496" width="9" style="2"/>
    <col min="10497" max="10497" width="0.625" style="2" customWidth="1"/>
    <col min="10498" max="10500" width="9.75" style="2" customWidth="1"/>
    <col min="10501" max="10502" width="15.75" style="2" customWidth="1"/>
    <col min="10503" max="10503" width="13.625" style="2" customWidth="1"/>
    <col min="10504" max="10504" width="10.25" style="2" customWidth="1"/>
    <col min="10505" max="10505" width="10.625" style="2" customWidth="1"/>
    <col min="10506" max="10506" width="15.875" style="2" customWidth="1"/>
    <col min="10507" max="10507" width="15.5" style="2" customWidth="1"/>
    <col min="10508" max="10508" width="15.625" style="2" customWidth="1"/>
    <col min="10509" max="10509" width="12.875" style="2" customWidth="1"/>
    <col min="10510" max="10752" width="9" style="2"/>
    <col min="10753" max="10753" width="0.625" style="2" customWidth="1"/>
    <col min="10754" max="10756" width="9.75" style="2" customWidth="1"/>
    <col min="10757" max="10758" width="15.75" style="2" customWidth="1"/>
    <col min="10759" max="10759" width="13.625" style="2" customWidth="1"/>
    <col min="10760" max="10760" width="10.25" style="2" customWidth="1"/>
    <col min="10761" max="10761" width="10.625" style="2" customWidth="1"/>
    <col min="10762" max="10762" width="15.875" style="2" customWidth="1"/>
    <col min="10763" max="10763" width="15.5" style="2" customWidth="1"/>
    <col min="10764" max="10764" width="15.625" style="2" customWidth="1"/>
    <col min="10765" max="10765" width="12.875" style="2" customWidth="1"/>
    <col min="10766" max="11008" width="9" style="2"/>
    <col min="11009" max="11009" width="0.625" style="2" customWidth="1"/>
    <col min="11010" max="11012" width="9.75" style="2" customWidth="1"/>
    <col min="11013" max="11014" width="15.75" style="2" customWidth="1"/>
    <col min="11015" max="11015" width="13.625" style="2" customWidth="1"/>
    <col min="11016" max="11016" width="10.25" style="2" customWidth="1"/>
    <col min="11017" max="11017" width="10.625" style="2" customWidth="1"/>
    <col min="11018" max="11018" width="15.875" style="2" customWidth="1"/>
    <col min="11019" max="11019" width="15.5" style="2" customWidth="1"/>
    <col min="11020" max="11020" width="15.625" style="2" customWidth="1"/>
    <col min="11021" max="11021" width="12.875" style="2" customWidth="1"/>
    <col min="11022" max="11264" width="9" style="2"/>
    <col min="11265" max="11265" width="0.625" style="2" customWidth="1"/>
    <col min="11266" max="11268" width="9.75" style="2" customWidth="1"/>
    <col min="11269" max="11270" width="15.75" style="2" customWidth="1"/>
    <col min="11271" max="11271" width="13.625" style="2" customWidth="1"/>
    <col min="11272" max="11272" width="10.25" style="2" customWidth="1"/>
    <col min="11273" max="11273" width="10.625" style="2" customWidth="1"/>
    <col min="11274" max="11274" width="15.875" style="2" customWidth="1"/>
    <col min="11275" max="11275" width="15.5" style="2" customWidth="1"/>
    <col min="11276" max="11276" width="15.625" style="2" customWidth="1"/>
    <col min="11277" max="11277" width="12.875" style="2" customWidth="1"/>
    <col min="11278" max="11520" width="9" style="2"/>
    <col min="11521" max="11521" width="0.625" style="2" customWidth="1"/>
    <col min="11522" max="11524" width="9.75" style="2" customWidth="1"/>
    <col min="11525" max="11526" width="15.75" style="2" customWidth="1"/>
    <col min="11527" max="11527" width="13.625" style="2" customWidth="1"/>
    <col min="11528" max="11528" width="10.25" style="2" customWidth="1"/>
    <col min="11529" max="11529" width="10.625" style="2" customWidth="1"/>
    <col min="11530" max="11530" width="15.875" style="2" customWidth="1"/>
    <col min="11531" max="11531" width="15.5" style="2" customWidth="1"/>
    <col min="11532" max="11532" width="15.625" style="2" customWidth="1"/>
    <col min="11533" max="11533" width="12.875" style="2" customWidth="1"/>
    <col min="11534" max="11776" width="9" style="2"/>
    <col min="11777" max="11777" width="0.625" style="2" customWidth="1"/>
    <col min="11778" max="11780" width="9.75" style="2" customWidth="1"/>
    <col min="11781" max="11782" width="15.75" style="2" customWidth="1"/>
    <col min="11783" max="11783" width="13.625" style="2" customWidth="1"/>
    <col min="11784" max="11784" width="10.25" style="2" customWidth="1"/>
    <col min="11785" max="11785" width="10.625" style="2" customWidth="1"/>
    <col min="11786" max="11786" width="15.875" style="2" customWidth="1"/>
    <col min="11787" max="11787" width="15.5" style="2" customWidth="1"/>
    <col min="11788" max="11788" width="15.625" style="2" customWidth="1"/>
    <col min="11789" max="11789" width="12.875" style="2" customWidth="1"/>
    <col min="11790" max="12032" width="9" style="2"/>
    <col min="12033" max="12033" width="0.625" style="2" customWidth="1"/>
    <col min="12034" max="12036" width="9.75" style="2" customWidth="1"/>
    <col min="12037" max="12038" width="15.75" style="2" customWidth="1"/>
    <col min="12039" max="12039" width="13.625" style="2" customWidth="1"/>
    <col min="12040" max="12040" width="10.25" style="2" customWidth="1"/>
    <col min="12041" max="12041" width="10.625" style="2" customWidth="1"/>
    <col min="12042" max="12042" width="15.875" style="2" customWidth="1"/>
    <col min="12043" max="12043" width="15.5" style="2" customWidth="1"/>
    <col min="12044" max="12044" width="15.625" style="2" customWidth="1"/>
    <col min="12045" max="12045" width="12.875" style="2" customWidth="1"/>
    <col min="12046" max="12288" width="9" style="2"/>
    <col min="12289" max="12289" width="0.625" style="2" customWidth="1"/>
    <col min="12290" max="12292" width="9.75" style="2" customWidth="1"/>
    <col min="12293" max="12294" width="15.75" style="2" customWidth="1"/>
    <col min="12295" max="12295" width="13.625" style="2" customWidth="1"/>
    <col min="12296" max="12296" width="10.25" style="2" customWidth="1"/>
    <col min="12297" max="12297" width="10.625" style="2" customWidth="1"/>
    <col min="12298" max="12298" width="15.875" style="2" customWidth="1"/>
    <col min="12299" max="12299" width="15.5" style="2" customWidth="1"/>
    <col min="12300" max="12300" width="15.625" style="2" customWidth="1"/>
    <col min="12301" max="12301" width="12.875" style="2" customWidth="1"/>
    <col min="12302" max="12544" width="9" style="2"/>
    <col min="12545" max="12545" width="0.625" style="2" customWidth="1"/>
    <col min="12546" max="12548" width="9.75" style="2" customWidth="1"/>
    <col min="12549" max="12550" width="15.75" style="2" customWidth="1"/>
    <col min="12551" max="12551" width="13.625" style="2" customWidth="1"/>
    <col min="12552" max="12552" width="10.25" style="2" customWidth="1"/>
    <col min="12553" max="12553" width="10.625" style="2" customWidth="1"/>
    <col min="12554" max="12554" width="15.875" style="2" customWidth="1"/>
    <col min="12555" max="12555" width="15.5" style="2" customWidth="1"/>
    <col min="12556" max="12556" width="15.625" style="2" customWidth="1"/>
    <col min="12557" max="12557" width="12.875" style="2" customWidth="1"/>
    <col min="12558" max="12800" width="9" style="2"/>
    <col min="12801" max="12801" width="0.625" style="2" customWidth="1"/>
    <col min="12802" max="12804" width="9.75" style="2" customWidth="1"/>
    <col min="12805" max="12806" width="15.75" style="2" customWidth="1"/>
    <col min="12807" max="12807" width="13.625" style="2" customWidth="1"/>
    <col min="12808" max="12808" width="10.25" style="2" customWidth="1"/>
    <col min="12809" max="12809" width="10.625" style="2" customWidth="1"/>
    <col min="12810" max="12810" width="15.875" style="2" customWidth="1"/>
    <col min="12811" max="12811" width="15.5" style="2" customWidth="1"/>
    <col min="12812" max="12812" width="15.625" style="2" customWidth="1"/>
    <col min="12813" max="12813" width="12.875" style="2" customWidth="1"/>
    <col min="12814" max="13056" width="9" style="2"/>
    <col min="13057" max="13057" width="0.625" style="2" customWidth="1"/>
    <col min="13058" max="13060" width="9.75" style="2" customWidth="1"/>
    <col min="13061" max="13062" width="15.75" style="2" customWidth="1"/>
    <col min="13063" max="13063" width="13.625" style="2" customWidth="1"/>
    <col min="13064" max="13064" width="10.25" style="2" customWidth="1"/>
    <col min="13065" max="13065" width="10.625" style="2" customWidth="1"/>
    <col min="13066" max="13066" width="15.875" style="2" customWidth="1"/>
    <col min="13067" max="13067" width="15.5" style="2" customWidth="1"/>
    <col min="13068" max="13068" width="15.625" style="2" customWidth="1"/>
    <col min="13069" max="13069" width="12.875" style="2" customWidth="1"/>
    <col min="13070" max="13312" width="9" style="2"/>
    <col min="13313" max="13313" width="0.625" style="2" customWidth="1"/>
    <col min="13314" max="13316" width="9.75" style="2" customWidth="1"/>
    <col min="13317" max="13318" width="15.75" style="2" customWidth="1"/>
    <col min="13319" max="13319" width="13.625" style="2" customWidth="1"/>
    <col min="13320" max="13320" width="10.25" style="2" customWidth="1"/>
    <col min="13321" max="13321" width="10.625" style="2" customWidth="1"/>
    <col min="13322" max="13322" width="15.875" style="2" customWidth="1"/>
    <col min="13323" max="13323" width="15.5" style="2" customWidth="1"/>
    <col min="13324" max="13324" width="15.625" style="2" customWidth="1"/>
    <col min="13325" max="13325" width="12.875" style="2" customWidth="1"/>
    <col min="13326" max="13568" width="9" style="2"/>
    <col min="13569" max="13569" width="0.625" style="2" customWidth="1"/>
    <col min="13570" max="13572" width="9.75" style="2" customWidth="1"/>
    <col min="13573" max="13574" width="15.75" style="2" customWidth="1"/>
    <col min="13575" max="13575" width="13.625" style="2" customWidth="1"/>
    <col min="13576" max="13576" width="10.25" style="2" customWidth="1"/>
    <col min="13577" max="13577" width="10.625" style="2" customWidth="1"/>
    <col min="13578" max="13578" width="15.875" style="2" customWidth="1"/>
    <col min="13579" max="13579" width="15.5" style="2" customWidth="1"/>
    <col min="13580" max="13580" width="15.625" style="2" customWidth="1"/>
    <col min="13581" max="13581" width="12.875" style="2" customWidth="1"/>
    <col min="13582" max="13824" width="9" style="2"/>
    <col min="13825" max="13825" width="0.625" style="2" customWidth="1"/>
    <col min="13826" max="13828" width="9.75" style="2" customWidth="1"/>
    <col min="13829" max="13830" width="15.75" style="2" customWidth="1"/>
    <col min="13831" max="13831" width="13.625" style="2" customWidth="1"/>
    <col min="13832" max="13832" width="10.25" style="2" customWidth="1"/>
    <col min="13833" max="13833" width="10.625" style="2" customWidth="1"/>
    <col min="13834" max="13834" width="15.875" style="2" customWidth="1"/>
    <col min="13835" max="13835" width="15.5" style="2" customWidth="1"/>
    <col min="13836" max="13836" width="15.625" style="2" customWidth="1"/>
    <col min="13837" max="13837" width="12.875" style="2" customWidth="1"/>
    <col min="13838" max="14080" width="9" style="2"/>
    <col min="14081" max="14081" width="0.625" style="2" customWidth="1"/>
    <col min="14082" max="14084" width="9.75" style="2" customWidth="1"/>
    <col min="14085" max="14086" width="15.75" style="2" customWidth="1"/>
    <col min="14087" max="14087" width="13.625" style="2" customWidth="1"/>
    <col min="14088" max="14088" width="10.25" style="2" customWidth="1"/>
    <col min="14089" max="14089" width="10.625" style="2" customWidth="1"/>
    <col min="14090" max="14090" width="15.875" style="2" customWidth="1"/>
    <col min="14091" max="14091" width="15.5" style="2" customWidth="1"/>
    <col min="14092" max="14092" width="15.625" style="2" customWidth="1"/>
    <col min="14093" max="14093" width="12.875" style="2" customWidth="1"/>
    <col min="14094" max="14336" width="9" style="2"/>
    <col min="14337" max="14337" width="0.625" style="2" customWidth="1"/>
    <col min="14338" max="14340" width="9.75" style="2" customWidth="1"/>
    <col min="14341" max="14342" width="15.75" style="2" customWidth="1"/>
    <col min="14343" max="14343" width="13.625" style="2" customWidth="1"/>
    <col min="14344" max="14344" width="10.25" style="2" customWidth="1"/>
    <col min="14345" max="14345" width="10.625" style="2" customWidth="1"/>
    <col min="14346" max="14346" width="15.875" style="2" customWidth="1"/>
    <col min="14347" max="14347" width="15.5" style="2" customWidth="1"/>
    <col min="14348" max="14348" width="15.625" style="2" customWidth="1"/>
    <col min="14349" max="14349" width="12.875" style="2" customWidth="1"/>
    <col min="14350" max="14592" width="9" style="2"/>
    <col min="14593" max="14593" width="0.625" style="2" customWidth="1"/>
    <col min="14594" max="14596" width="9.75" style="2" customWidth="1"/>
    <col min="14597" max="14598" width="15.75" style="2" customWidth="1"/>
    <col min="14599" max="14599" width="13.625" style="2" customWidth="1"/>
    <col min="14600" max="14600" width="10.25" style="2" customWidth="1"/>
    <col min="14601" max="14601" width="10.625" style="2" customWidth="1"/>
    <col min="14602" max="14602" width="15.875" style="2" customWidth="1"/>
    <col min="14603" max="14603" width="15.5" style="2" customWidth="1"/>
    <col min="14604" max="14604" width="15.625" style="2" customWidth="1"/>
    <col min="14605" max="14605" width="12.875" style="2" customWidth="1"/>
    <col min="14606" max="14848" width="9" style="2"/>
    <col min="14849" max="14849" width="0.625" style="2" customWidth="1"/>
    <col min="14850" max="14852" width="9.75" style="2" customWidth="1"/>
    <col min="14853" max="14854" width="15.75" style="2" customWidth="1"/>
    <col min="14855" max="14855" width="13.625" style="2" customWidth="1"/>
    <col min="14856" max="14856" width="10.25" style="2" customWidth="1"/>
    <col min="14857" max="14857" width="10.625" style="2" customWidth="1"/>
    <col min="14858" max="14858" width="15.875" style="2" customWidth="1"/>
    <col min="14859" max="14859" width="15.5" style="2" customWidth="1"/>
    <col min="14860" max="14860" width="15.625" style="2" customWidth="1"/>
    <col min="14861" max="14861" width="12.875" style="2" customWidth="1"/>
    <col min="14862" max="15104" width="9" style="2"/>
    <col min="15105" max="15105" width="0.625" style="2" customWidth="1"/>
    <col min="15106" max="15108" width="9.75" style="2" customWidth="1"/>
    <col min="15109" max="15110" width="15.75" style="2" customWidth="1"/>
    <col min="15111" max="15111" width="13.625" style="2" customWidth="1"/>
    <col min="15112" max="15112" width="10.25" style="2" customWidth="1"/>
    <col min="15113" max="15113" width="10.625" style="2" customWidth="1"/>
    <col min="15114" max="15114" width="15.875" style="2" customWidth="1"/>
    <col min="15115" max="15115" width="15.5" style="2" customWidth="1"/>
    <col min="15116" max="15116" width="15.625" style="2" customWidth="1"/>
    <col min="15117" max="15117" width="12.875" style="2" customWidth="1"/>
    <col min="15118" max="15360" width="9" style="2"/>
    <col min="15361" max="15361" width="0.625" style="2" customWidth="1"/>
    <col min="15362" max="15364" width="9.75" style="2" customWidth="1"/>
    <col min="15365" max="15366" width="15.75" style="2" customWidth="1"/>
    <col min="15367" max="15367" width="13.625" style="2" customWidth="1"/>
    <col min="15368" max="15368" width="10.25" style="2" customWidth="1"/>
    <col min="15369" max="15369" width="10.625" style="2" customWidth="1"/>
    <col min="15370" max="15370" width="15.875" style="2" customWidth="1"/>
    <col min="15371" max="15371" width="15.5" style="2" customWidth="1"/>
    <col min="15372" max="15372" width="15.625" style="2" customWidth="1"/>
    <col min="15373" max="15373" width="12.875" style="2" customWidth="1"/>
    <col min="15374" max="15616" width="9" style="2"/>
    <col min="15617" max="15617" width="0.625" style="2" customWidth="1"/>
    <col min="15618" max="15620" width="9.75" style="2" customWidth="1"/>
    <col min="15621" max="15622" width="15.75" style="2" customWidth="1"/>
    <col min="15623" max="15623" width="13.625" style="2" customWidth="1"/>
    <col min="15624" max="15624" width="10.25" style="2" customWidth="1"/>
    <col min="15625" max="15625" width="10.625" style="2" customWidth="1"/>
    <col min="15626" max="15626" width="15.875" style="2" customWidth="1"/>
    <col min="15627" max="15627" width="15.5" style="2" customWidth="1"/>
    <col min="15628" max="15628" width="15.625" style="2" customWidth="1"/>
    <col min="15629" max="15629" width="12.875" style="2" customWidth="1"/>
    <col min="15630" max="15872" width="9" style="2"/>
    <col min="15873" max="15873" width="0.625" style="2" customWidth="1"/>
    <col min="15874" max="15876" width="9.75" style="2" customWidth="1"/>
    <col min="15877" max="15878" width="15.75" style="2" customWidth="1"/>
    <col min="15879" max="15879" width="13.625" style="2" customWidth="1"/>
    <col min="15880" max="15880" width="10.25" style="2" customWidth="1"/>
    <col min="15881" max="15881" width="10.625" style="2" customWidth="1"/>
    <col min="15882" max="15882" width="15.875" style="2" customWidth="1"/>
    <col min="15883" max="15883" width="15.5" style="2" customWidth="1"/>
    <col min="15884" max="15884" width="15.625" style="2" customWidth="1"/>
    <col min="15885" max="15885" width="12.875" style="2" customWidth="1"/>
    <col min="15886" max="16128" width="9" style="2"/>
    <col min="16129" max="16129" width="0.625" style="2" customWidth="1"/>
    <col min="16130" max="16132" width="9.75" style="2" customWidth="1"/>
    <col min="16133" max="16134" width="15.75" style="2" customWidth="1"/>
    <col min="16135" max="16135" width="13.625" style="2" customWidth="1"/>
    <col min="16136" max="16136" width="10.25" style="2" customWidth="1"/>
    <col min="16137" max="16137" width="10.625" style="2" customWidth="1"/>
    <col min="16138" max="16138" width="15.875" style="2" customWidth="1"/>
    <col min="16139" max="16139" width="15.5" style="2" customWidth="1"/>
    <col min="16140" max="16140" width="15.625" style="2" customWidth="1"/>
    <col min="16141" max="16141" width="12.875" style="2" customWidth="1"/>
    <col min="16142" max="16384" width="9" style="2"/>
  </cols>
  <sheetData>
    <row r="2" spans="2:13" ht="30" customHeight="1">
      <c r="B2" s="111" t="s">
        <v>141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3" ht="17.45" customHeight="1" thickBot="1">
      <c r="B3" s="3" t="s">
        <v>142</v>
      </c>
      <c r="C3" s="3"/>
      <c r="D3" s="3"/>
      <c r="E3" s="112"/>
      <c r="F3" s="4"/>
      <c r="G3" s="4"/>
      <c r="H3" s="3"/>
      <c r="I3" s="3"/>
      <c r="J3" s="3"/>
      <c r="K3" s="112"/>
      <c r="L3" s="5"/>
    </row>
    <row r="4" spans="2:13" ht="24" customHeight="1">
      <c r="B4" s="7" t="s">
        <v>143</v>
      </c>
      <c r="C4" s="8"/>
      <c r="D4" s="8"/>
      <c r="E4" s="113" t="s">
        <v>104</v>
      </c>
      <c r="F4" s="114" t="s">
        <v>144</v>
      </c>
      <c r="G4" s="154" t="s">
        <v>145</v>
      </c>
      <c r="H4" s="7" t="s">
        <v>143</v>
      </c>
      <c r="I4" s="8"/>
      <c r="J4" s="8"/>
      <c r="K4" s="113" t="s">
        <v>146</v>
      </c>
      <c r="L4" s="114" t="s">
        <v>147</v>
      </c>
      <c r="M4" s="154" t="s">
        <v>145</v>
      </c>
    </row>
    <row r="5" spans="2:13" ht="24" customHeight="1">
      <c r="B5" s="11" t="s">
        <v>148</v>
      </c>
      <c r="C5" s="12" t="s">
        <v>149</v>
      </c>
      <c r="D5" s="12" t="s">
        <v>150</v>
      </c>
      <c r="E5" s="117"/>
      <c r="F5" s="118"/>
      <c r="G5" s="156"/>
      <c r="H5" s="11" t="s">
        <v>151</v>
      </c>
      <c r="I5" s="12" t="s">
        <v>109</v>
      </c>
      <c r="J5" s="12" t="s">
        <v>72</v>
      </c>
      <c r="K5" s="117"/>
      <c r="L5" s="118"/>
      <c r="M5" s="156"/>
    </row>
    <row r="6" spans="2:13" ht="24" customHeight="1" thickBot="1">
      <c r="B6" s="15" t="s">
        <v>152</v>
      </c>
      <c r="C6" s="16"/>
      <c r="D6" s="17"/>
      <c r="E6" s="18">
        <f>SUM(E7,E10,E13+E16)</f>
        <v>17167</v>
      </c>
      <c r="F6" s="18">
        <f>SUM(F7,F10,F13,F16)</f>
        <v>23118</v>
      </c>
      <c r="G6" s="291">
        <f>SUM(G7,G10,G13,G16)</f>
        <v>-5951</v>
      </c>
      <c r="H6" s="20" t="s">
        <v>153</v>
      </c>
      <c r="I6" s="21"/>
      <c r="J6" s="21"/>
      <c r="K6" s="121">
        <f>K7+K18+K21</f>
        <v>17167</v>
      </c>
      <c r="L6" s="121">
        <f>L7+L18+L21</f>
        <v>23118.190000000002</v>
      </c>
      <c r="M6" s="292">
        <f>M7+M18+M21</f>
        <v>-5951.19</v>
      </c>
    </row>
    <row r="7" spans="2:13" ht="17.45" customHeight="1">
      <c r="B7" s="24" t="s">
        <v>77</v>
      </c>
      <c r="C7" s="73" t="s">
        <v>154</v>
      </c>
      <c r="D7" s="74"/>
      <c r="E7" s="27">
        <f>SUM(E8)</f>
        <v>17162</v>
      </c>
      <c r="F7" s="27">
        <f>SUM(F8)</f>
        <v>22162</v>
      </c>
      <c r="G7" s="293">
        <f>SUM(G8)</f>
        <v>-5000</v>
      </c>
      <c r="H7" s="294" t="s">
        <v>78</v>
      </c>
      <c r="I7" s="295"/>
      <c r="J7" s="296" t="s">
        <v>154</v>
      </c>
      <c r="K7" s="297">
        <f>[5]세출!D7</f>
        <v>8562</v>
      </c>
      <c r="L7" s="298">
        <f>[5]세출!E7</f>
        <v>12962.19</v>
      </c>
      <c r="M7" s="299">
        <f>[5]세출!F7</f>
        <v>-4400.1899999999996</v>
      </c>
    </row>
    <row r="8" spans="2:13" ht="17.45" customHeight="1">
      <c r="B8" s="34"/>
      <c r="C8" s="35" t="s">
        <v>77</v>
      </c>
      <c r="D8" s="36" t="s">
        <v>44</v>
      </c>
      <c r="E8" s="37">
        <f>SUM(E9:E9)</f>
        <v>17162</v>
      </c>
      <c r="F8" s="37">
        <f>SUM(F9:F9)</f>
        <v>22162</v>
      </c>
      <c r="G8" s="300">
        <f>SUM(G9:G9)</f>
        <v>-5000</v>
      </c>
      <c r="H8" s="301"/>
      <c r="I8" s="302" t="s">
        <v>155</v>
      </c>
      <c r="J8" s="41" t="s">
        <v>23</v>
      </c>
      <c r="K8" s="143">
        <f>[5]세출!D8</f>
        <v>8441.2999999999993</v>
      </c>
      <c r="L8" s="143">
        <f>[5]세출!E8</f>
        <v>12045.99</v>
      </c>
      <c r="M8" s="303">
        <f>[5]세출!F8</f>
        <v>-3604.6899999999996</v>
      </c>
    </row>
    <row r="9" spans="2:13" ht="17.45" customHeight="1">
      <c r="B9" s="34"/>
      <c r="C9" s="53"/>
      <c r="D9" s="54" t="s">
        <v>156</v>
      </c>
      <c r="E9" s="76">
        <f>[5]세입!E10</f>
        <v>17162</v>
      </c>
      <c r="F9" s="76">
        <f>[5]세입!F10</f>
        <v>22162</v>
      </c>
      <c r="G9" s="304">
        <f>E9-F9</f>
        <v>-5000</v>
      </c>
      <c r="H9" s="301"/>
      <c r="I9" s="305"/>
      <c r="J9" s="306" t="s">
        <v>157</v>
      </c>
      <c r="K9" s="307">
        <f>[5]세출!D9</f>
        <v>7700</v>
      </c>
      <c r="L9" s="308">
        <f>[5]세출!E9</f>
        <v>10999.99</v>
      </c>
      <c r="M9" s="309">
        <f>K9-L9</f>
        <v>-3299.99</v>
      </c>
    </row>
    <row r="10" spans="2:13" ht="17.45" customHeight="1">
      <c r="B10" s="24" t="s">
        <v>158</v>
      </c>
      <c r="C10" s="73" t="s">
        <v>159</v>
      </c>
      <c r="D10" s="74"/>
      <c r="E10" s="27">
        <f>SUM(E11)</f>
        <v>0</v>
      </c>
      <c r="F10" s="27">
        <f>SUM(F11)</f>
        <v>956</v>
      </c>
      <c r="G10" s="293">
        <f>SUM(G11)</f>
        <v>-956</v>
      </c>
      <c r="H10" s="301"/>
      <c r="I10" s="305"/>
      <c r="J10" s="306"/>
      <c r="K10" s="306"/>
      <c r="L10" s="308"/>
      <c r="M10" s="310"/>
    </row>
    <row r="11" spans="2:13" ht="17.45" customHeight="1">
      <c r="B11" s="34"/>
      <c r="C11" s="35" t="s">
        <v>160</v>
      </c>
      <c r="D11" s="36" t="s">
        <v>44</v>
      </c>
      <c r="E11" s="37">
        <f>SUM(E12:E12)</f>
        <v>0</v>
      </c>
      <c r="F11" s="37">
        <f>SUM(F12:F12)</f>
        <v>956</v>
      </c>
      <c r="G11" s="300">
        <f>SUM(G12:G12)</f>
        <v>-956</v>
      </c>
      <c r="H11" s="301"/>
      <c r="I11" s="305"/>
      <c r="J11" s="306" t="s">
        <v>161</v>
      </c>
      <c r="K11" s="307">
        <f>[5]세출!D11</f>
        <v>741.3</v>
      </c>
      <c r="L11" s="308">
        <f>[5]세출!E11</f>
        <v>1046</v>
      </c>
      <c r="M11" s="311">
        <f>K11-L11</f>
        <v>-304.70000000000005</v>
      </c>
    </row>
    <row r="12" spans="2:13" ht="17.45" customHeight="1">
      <c r="B12" s="71"/>
      <c r="C12" s="53"/>
      <c r="D12" s="54" t="s">
        <v>162</v>
      </c>
      <c r="E12" s="76">
        <f>[5]세입!E15</f>
        <v>0</v>
      </c>
      <c r="F12" s="76">
        <f>[5]세입!F15</f>
        <v>956</v>
      </c>
      <c r="G12" s="304">
        <f>E12-F12</f>
        <v>-956</v>
      </c>
      <c r="H12" s="301"/>
      <c r="I12" s="305"/>
      <c r="J12" s="306"/>
      <c r="K12" s="307"/>
      <c r="L12" s="308"/>
      <c r="M12" s="311"/>
    </row>
    <row r="13" spans="2:13" ht="17.45" customHeight="1">
      <c r="B13" s="34" t="s">
        <v>57</v>
      </c>
      <c r="C13" s="73" t="s">
        <v>42</v>
      </c>
      <c r="D13" s="74"/>
      <c r="E13" s="27">
        <f>SUM(E14)</f>
        <v>0</v>
      </c>
      <c r="F13" s="27">
        <f>SUM(F14)</f>
        <v>0</v>
      </c>
      <c r="G13" s="312">
        <f>SUM(G14)</f>
        <v>0</v>
      </c>
      <c r="H13" s="301"/>
      <c r="I13" s="313"/>
      <c r="J13" s="314"/>
      <c r="K13" s="315"/>
      <c r="L13" s="316"/>
      <c r="M13" s="317"/>
    </row>
    <row r="14" spans="2:13" ht="17.45" customHeight="1">
      <c r="B14" s="34"/>
      <c r="C14" s="35" t="s">
        <v>82</v>
      </c>
      <c r="D14" s="36" t="s">
        <v>44</v>
      </c>
      <c r="E14" s="37">
        <f>SUM(E15:E15)</f>
        <v>0</v>
      </c>
      <c r="F14" s="37">
        <f>SUM(F15:F15)</f>
        <v>0</v>
      </c>
      <c r="G14" s="318">
        <f>SUM(G15:G15)</f>
        <v>0</v>
      </c>
      <c r="H14" s="301"/>
      <c r="I14" s="302" t="s">
        <v>163</v>
      </c>
      <c r="J14" s="41" t="s">
        <v>44</v>
      </c>
      <c r="K14" s="127">
        <f>[5]세출!D17</f>
        <v>120.7</v>
      </c>
      <c r="L14" s="127">
        <f>[5]세출!E17</f>
        <v>916.2</v>
      </c>
      <c r="M14" s="303">
        <f>[5]세출!F17</f>
        <v>-795.5</v>
      </c>
    </row>
    <row r="15" spans="2:13" ht="17.45" customHeight="1">
      <c r="B15" s="34"/>
      <c r="C15" s="65"/>
      <c r="D15" s="63" t="s">
        <v>86</v>
      </c>
      <c r="E15" s="66">
        <f>[5]세입!E19</f>
        <v>0</v>
      </c>
      <c r="F15" s="66">
        <f>[5]세입!F19</f>
        <v>0</v>
      </c>
      <c r="G15" s="133">
        <f>E15-F15</f>
        <v>0</v>
      </c>
      <c r="H15" s="301"/>
      <c r="I15" s="305"/>
      <c r="J15" s="135" t="s">
        <v>97</v>
      </c>
      <c r="K15" s="319">
        <f>[5]세출!D18</f>
        <v>0</v>
      </c>
      <c r="L15" s="136">
        <f>[5]세출!E18</f>
        <v>319.2</v>
      </c>
      <c r="M15" s="320">
        <f>K15-L15</f>
        <v>-319.2</v>
      </c>
    </row>
    <row r="16" spans="2:13" ht="17.45" customHeight="1">
      <c r="B16" s="24" t="s">
        <v>91</v>
      </c>
      <c r="C16" s="73" t="s">
        <v>42</v>
      </c>
      <c r="D16" s="74"/>
      <c r="E16" s="27">
        <f>SUM(E17)</f>
        <v>5</v>
      </c>
      <c r="F16" s="27">
        <f>SUM(F17)</f>
        <v>0</v>
      </c>
      <c r="G16" s="312">
        <f>SUM(G17)</f>
        <v>5</v>
      </c>
      <c r="H16" s="301"/>
      <c r="I16" s="305"/>
      <c r="J16" s="135" t="s">
        <v>94</v>
      </c>
      <c r="K16" s="319">
        <f>[5]세출!D20</f>
        <v>0</v>
      </c>
      <c r="L16" s="136">
        <f>[5]세출!E20</f>
        <v>315</v>
      </c>
      <c r="M16" s="320">
        <f>K16-L16</f>
        <v>-315</v>
      </c>
    </row>
    <row r="17" spans="2:13" ht="17.45" customHeight="1">
      <c r="B17" s="34"/>
      <c r="C17" s="35" t="s">
        <v>91</v>
      </c>
      <c r="D17" s="36" t="s">
        <v>44</v>
      </c>
      <c r="E17" s="37">
        <f>SUM(E18:E18)</f>
        <v>5</v>
      </c>
      <c r="F17" s="37">
        <f>SUM(F18:F18)</f>
        <v>0</v>
      </c>
      <c r="G17" s="318">
        <f>SUM(G18:G18)</f>
        <v>5</v>
      </c>
      <c r="H17" s="321"/>
      <c r="I17" s="305"/>
      <c r="J17" s="322" t="s">
        <v>164</v>
      </c>
      <c r="K17" s="323">
        <f>[5]세출!D22</f>
        <v>120.7</v>
      </c>
      <c r="L17" s="324">
        <f>[5]세출!E22</f>
        <v>282</v>
      </c>
      <c r="M17" s="325">
        <f>K17-L17</f>
        <v>-161.30000000000001</v>
      </c>
    </row>
    <row r="18" spans="2:13" ht="17.45" customHeight="1" thickBot="1">
      <c r="B18" s="77"/>
      <c r="C18" s="78"/>
      <c r="D18" s="79" t="s">
        <v>91</v>
      </c>
      <c r="E18" s="80">
        <f>[5]세입!E23</f>
        <v>5</v>
      </c>
      <c r="F18" s="80">
        <f>[5]세입!F23</f>
        <v>0</v>
      </c>
      <c r="G18" s="134">
        <f>E18-F18</f>
        <v>5</v>
      </c>
      <c r="H18" s="326" t="s">
        <v>46</v>
      </c>
      <c r="I18" s="327"/>
      <c r="J18" s="328" t="s">
        <v>42</v>
      </c>
      <c r="K18" s="329">
        <f>[5]세출!D24</f>
        <v>8600</v>
      </c>
      <c r="L18" s="124">
        <f>[5]세출!E24</f>
        <v>10156</v>
      </c>
      <c r="M18" s="330">
        <f>[5]세출!F25</f>
        <v>-1556</v>
      </c>
    </row>
    <row r="19" spans="2:13" ht="17.45" customHeight="1">
      <c r="B19" s="84"/>
      <c r="C19" s="84"/>
      <c r="D19" s="84"/>
      <c r="E19" s="85"/>
      <c r="F19" s="85"/>
      <c r="G19" s="85"/>
      <c r="H19" s="301"/>
      <c r="I19" s="302" t="s">
        <v>46</v>
      </c>
      <c r="J19" s="41" t="s">
        <v>44</v>
      </c>
      <c r="K19" s="331">
        <f>[5]세출!D25</f>
        <v>8600</v>
      </c>
      <c r="L19" s="331">
        <f>[5]세출!E25</f>
        <v>10156</v>
      </c>
      <c r="M19" s="332">
        <f>[5]세출!F25</f>
        <v>-1556</v>
      </c>
    </row>
    <row r="20" spans="2:13" ht="17.45" customHeight="1">
      <c r="B20" s="84"/>
      <c r="C20" s="84"/>
      <c r="D20" s="84"/>
      <c r="E20" s="84"/>
      <c r="F20" s="85"/>
      <c r="G20" s="85"/>
      <c r="H20" s="301"/>
      <c r="I20" s="305"/>
      <c r="J20" s="333" t="s">
        <v>165</v>
      </c>
      <c r="K20" s="334">
        <f>[5]세출!D26</f>
        <v>8600</v>
      </c>
      <c r="L20" s="334">
        <f>[5]세출!E26</f>
        <v>10156</v>
      </c>
      <c r="M20" s="335">
        <f>[5]세출!F26</f>
        <v>-1556</v>
      </c>
    </row>
    <row r="21" spans="2:13" ht="17.45" customHeight="1">
      <c r="B21" s="84"/>
      <c r="C21" s="84"/>
      <c r="D21" s="84"/>
      <c r="E21" s="84"/>
      <c r="F21" s="85"/>
      <c r="G21" s="85"/>
      <c r="H21" s="24" t="s">
        <v>166</v>
      </c>
      <c r="I21" s="336" t="s">
        <v>42</v>
      </c>
      <c r="J21" s="337"/>
      <c r="K21" s="338">
        <f>SUM(K22)</f>
        <v>5</v>
      </c>
      <c r="L21" s="338">
        <f>SUM(L22)</f>
        <v>0</v>
      </c>
      <c r="M21" s="339">
        <f>SUM(M22)</f>
        <v>5</v>
      </c>
    </row>
    <row r="22" spans="2:13" ht="17.45" customHeight="1">
      <c r="B22" s="84"/>
      <c r="C22" s="84"/>
      <c r="D22" s="84"/>
      <c r="E22" s="142"/>
      <c r="F22" s="85"/>
      <c r="G22" s="85"/>
      <c r="H22" s="34"/>
      <c r="I22" s="305" t="s">
        <v>166</v>
      </c>
      <c r="J22" s="340" t="s">
        <v>44</v>
      </c>
      <c r="K22" s="341">
        <f>SUM(K23:K23)</f>
        <v>5</v>
      </c>
      <c r="L22" s="341">
        <f>SUM(L23:L23)</f>
        <v>0</v>
      </c>
      <c r="M22" s="342">
        <f>SUM(M23:M23)</f>
        <v>5</v>
      </c>
    </row>
    <row r="23" spans="2:13" ht="21" customHeight="1" thickBot="1">
      <c r="B23" s="84"/>
      <c r="C23" s="84"/>
      <c r="D23" s="84"/>
      <c r="E23" s="142"/>
      <c r="F23" s="85"/>
      <c r="G23" s="85"/>
      <c r="H23" s="77"/>
      <c r="I23" s="343"/>
      <c r="J23" s="79" t="s">
        <v>167</v>
      </c>
      <c r="K23" s="80">
        <f>[5]세출!D33</f>
        <v>5</v>
      </c>
      <c r="L23" s="80">
        <f>[5]세입!L28</f>
        <v>0</v>
      </c>
      <c r="M23" s="134">
        <f>K23-L23</f>
        <v>5</v>
      </c>
    </row>
    <row r="24" spans="2:13" ht="17.45" customHeight="1">
      <c r="B24" s="84"/>
      <c r="C24" s="84"/>
      <c r="D24" s="84"/>
      <c r="E24" s="142"/>
      <c r="F24" s="85"/>
      <c r="G24" s="85"/>
      <c r="H24" s="4"/>
      <c r="I24" s="4"/>
      <c r="J24" s="4"/>
      <c r="K24" s="4"/>
      <c r="L24" s="109"/>
    </row>
    <row r="25" spans="2:13" ht="17.45" customHeight="1">
      <c r="B25" s="84"/>
      <c r="C25" s="84"/>
      <c r="D25" s="84"/>
      <c r="E25" s="142"/>
      <c r="F25" s="85"/>
      <c r="G25" s="85"/>
      <c r="H25" s="4"/>
      <c r="I25" s="4"/>
      <c r="J25" s="4"/>
      <c r="K25" s="4"/>
      <c r="L25" s="109"/>
    </row>
    <row r="26" spans="2:13" ht="17.45" customHeight="1">
      <c r="B26" s="84"/>
      <c r="C26" s="84"/>
      <c r="D26" s="84"/>
      <c r="E26" s="142"/>
      <c r="F26" s="85"/>
      <c r="G26" s="85"/>
      <c r="H26" s="4"/>
      <c r="I26" s="4"/>
      <c r="J26" s="4"/>
      <c r="K26" s="4"/>
      <c r="L26" s="109"/>
    </row>
    <row r="27" spans="2:13" ht="17.45" customHeight="1">
      <c r="B27" s="84"/>
      <c r="C27" s="84"/>
      <c r="D27" s="84"/>
      <c r="E27" s="142"/>
      <c r="F27" s="85"/>
      <c r="G27" s="85"/>
      <c r="H27" s="4"/>
      <c r="I27" s="4"/>
      <c r="J27" s="4"/>
      <c r="K27" s="4"/>
      <c r="L27" s="109"/>
    </row>
    <row r="28" spans="2:13" ht="17.45" customHeight="1">
      <c r="B28" s="84"/>
      <c r="C28" s="84"/>
      <c r="D28" s="84"/>
      <c r="E28" s="142"/>
      <c r="F28" s="85"/>
      <c r="G28" s="85"/>
      <c r="H28" s="4"/>
      <c r="I28" s="4"/>
      <c r="J28" s="4"/>
      <c r="K28" s="4"/>
      <c r="L28" s="109"/>
    </row>
    <row r="29" spans="2:13" ht="17.45" customHeight="1">
      <c r="B29" s="4"/>
      <c r="C29" s="4"/>
      <c r="D29" s="4"/>
      <c r="E29" s="142"/>
      <c r="F29" s="110"/>
      <c r="G29" s="110"/>
      <c r="H29" s="4"/>
      <c r="I29" s="4"/>
      <c r="J29" s="4"/>
      <c r="K29" s="4"/>
      <c r="L29" s="109"/>
    </row>
    <row r="30" spans="2:13" ht="17.45" customHeight="1">
      <c r="B30" s="4"/>
      <c r="C30" s="4"/>
      <c r="D30" s="4"/>
      <c r="E30" s="142"/>
      <c r="F30" s="110"/>
      <c r="G30" s="110"/>
      <c r="H30" s="4"/>
      <c r="I30" s="4"/>
      <c r="J30" s="4"/>
      <c r="K30" s="4"/>
      <c r="L30" s="109"/>
    </row>
    <row r="31" spans="2:13" ht="17.45" customHeight="1">
      <c r="B31" s="4"/>
      <c r="C31" s="4"/>
      <c r="D31" s="4"/>
      <c r="E31" s="142"/>
      <c r="F31" s="110"/>
      <c r="G31" s="110"/>
      <c r="H31" s="4"/>
      <c r="I31" s="4"/>
      <c r="J31" s="4"/>
      <c r="K31" s="4"/>
      <c r="L31" s="109"/>
    </row>
    <row r="32" spans="2:13" ht="17.45" customHeight="1">
      <c r="B32" s="4"/>
      <c r="C32" s="4"/>
      <c r="D32" s="4"/>
      <c r="E32" s="142"/>
      <c r="F32" s="110"/>
      <c r="G32" s="110"/>
      <c r="H32" s="4"/>
      <c r="I32" s="4"/>
      <c r="J32" s="4"/>
      <c r="K32" s="4"/>
      <c r="L32" s="109"/>
    </row>
    <row r="33" spans="2:12" ht="17.45" customHeight="1">
      <c r="B33" s="4"/>
      <c r="C33" s="4"/>
      <c r="D33" s="4"/>
      <c r="E33" s="142"/>
      <c r="F33" s="110"/>
      <c r="G33" s="110"/>
      <c r="H33" s="4"/>
      <c r="I33" s="4"/>
      <c r="J33" s="4"/>
      <c r="K33" s="4"/>
      <c r="L33" s="109"/>
    </row>
    <row r="34" spans="2:12" ht="17.45" customHeight="1">
      <c r="B34" s="4"/>
      <c r="C34" s="4"/>
      <c r="D34" s="4"/>
      <c r="E34" s="142"/>
      <c r="F34" s="110"/>
      <c r="G34" s="110"/>
      <c r="H34" s="4"/>
      <c r="I34" s="4"/>
      <c r="J34" s="4"/>
      <c r="K34" s="4"/>
      <c r="L34" s="109"/>
    </row>
    <row r="35" spans="2:12" ht="17.45" customHeight="1">
      <c r="B35" s="4"/>
      <c r="C35" s="4"/>
      <c r="D35" s="4"/>
      <c r="E35" s="142"/>
      <c r="F35" s="110"/>
      <c r="G35" s="110"/>
      <c r="H35" s="4"/>
      <c r="I35" s="4"/>
      <c r="J35" s="4"/>
      <c r="K35" s="4"/>
      <c r="L35" s="109"/>
    </row>
    <row r="36" spans="2:12" ht="17.45" customHeight="1">
      <c r="B36" s="4"/>
      <c r="C36" s="4"/>
      <c r="D36" s="4"/>
      <c r="E36" s="142"/>
      <c r="F36" s="110"/>
      <c r="G36" s="110"/>
      <c r="H36" s="4"/>
      <c r="I36" s="4"/>
      <c r="J36" s="4"/>
      <c r="K36" s="4"/>
      <c r="L36" s="109"/>
    </row>
    <row r="37" spans="2:12" ht="17.45" customHeight="1">
      <c r="B37" s="4"/>
      <c r="C37" s="4"/>
      <c r="D37" s="4"/>
      <c r="E37" s="142"/>
      <c r="F37" s="110"/>
      <c r="G37" s="110"/>
      <c r="H37" s="4"/>
      <c r="I37" s="4"/>
      <c r="J37" s="4"/>
      <c r="K37" s="4"/>
      <c r="L37" s="109"/>
    </row>
    <row r="38" spans="2:12" ht="17.45" customHeight="1">
      <c r="B38" s="4"/>
      <c r="C38" s="4"/>
      <c r="D38" s="4"/>
      <c r="E38" s="142"/>
      <c r="F38" s="110"/>
      <c r="G38" s="110"/>
      <c r="H38" s="4"/>
      <c r="I38" s="4"/>
      <c r="J38" s="4"/>
      <c r="K38" s="4"/>
      <c r="L38" s="109"/>
    </row>
    <row r="39" spans="2:12" ht="17.45" customHeight="1">
      <c r="B39" s="4"/>
      <c r="C39" s="4"/>
      <c r="D39" s="4"/>
      <c r="E39" s="142"/>
      <c r="F39" s="110"/>
      <c r="G39" s="110"/>
      <c r="H39" s="4"/>
      <c r="I39" s="4"/>
      <c r="J39" s="4"/>
      <c r="K39" s="4"/>
      <c r="L39" s="109"/>
    </row>
    <row r="40" spans="2:12" ht="17.45" customHeight="1">
      <c r="B40" s="4"/>
      <c r="C40" s="4"/>
      <c r="D40" s="4"/>
      <c r="E40" s="142"/>
      <c r="F40" s="110"/>
      <c r="G40" s="110"/>
      <c r="H40" s="4"/>
      <c r="I40" s="4"/>
      <c r="J40" s="4"/>
      <c r="K40" s="4"/>
      <c r="L40" s="109"/>
    </row>
    <row r="41" spans="2:12" ht="17.45" customHeight="1">
      <c r="B41" s="4"/>
      <c r="C41" s="4"/>
      <c r="D41" s="4"/>
      <c r="E41" s="142"/>
      <c r="F41" s="110"/>
      <c r="G41" s="110"/>
      <c r="H41" s="4"/>
      <c r="I41" s="4"/>
      <c r="J41" s="4"/>
      <c r="K41" s="4"/>
      <c r="L41" s="109"/>
    </row>
    <row r="42" spans="2:12" ht="17.45" customHeight="1">
      <c r="B42" s="4"/>
      <c r="C42" s="4"/>
      <c r="D42" s="4"/>
      <c r="E42" s="142"/>
      <c r="F42" s="110"/>
      <c r="G42" s="110"/>
      <c r="H42" s="4"/>
      <c r="I42" s="4"/>
      <c r="J42" s="4"/>
      <c r="K42" s="4"/>
      <c r="L42" s="109"/>
    </row>
    <row r="43" spans="2:12" ht="17.45" customHeight="1">
      <c r="B43" s="4"/>
      <c r="C43" s="4"/>
      <c r="D43" s="4"/>
      <c r="E43" s="142"/>
      <c r="F43" s="110"/>
      <c r="G43" s="110"/>
      <c r="H43" s="4"/>
      <c r="I43" s="4"/>
      <c r="J43" s="4"/>
      <c r="K43" s="4"/>
      <c r="L43" s="109"/>
    </row>
    <row r="44" spans="2:12" ht="17.45" customHeight="1">
      <c r="B44" s="4"/>
      <c r="C44" s="4"/>
      <c r="D44" s="4"/>
      <c r="E44" s="142"/>
      <c r="F44" s="110"/>
      <c r="G44" s="110"/>
      <c r="H44" s="4"/>
      <c r="I44" s="4"/>
      <c r="J44" s="4"/>
      <c r="K44" s="4"/>
      <c r="L44" s="109"/>
    </row>
    <row r="45" spans="2:12" ht="17.45" customHeight="1">
      <c r="B45" s="4"/>
      <c r="C45" s="4"/>
      <c r="D45" s="4"/>
      <c r="E45" s="142"/>
      <c r="F45" s="110"/>
      <c r="G45" s="110"/>
      <c r="H45" s="4"/>
      <c r="I45" s="4"/>
      <c r="J45" s="4"/>
      <c r="K45" s="4"/>
      <c r="L45" s="109"/>
    </row>
    <row r="46" spans="2:12" ht="17.45" customHeight="1">
      <c r="B46" s="4"/>
      <c r="C46" s="4"/>
      <c r="D46" s="4"/>
      <c r="E46" s="142"/>
      <c r="F46" s="110"/>
      <c r="G46" s="110"/>
      <c r="H46" s="4"/>
      <c r="I46" s="4"/>
      <c r="J46" s="4"/>
      <c r="K46" s="4"/>
      <c r="L46" s="109"/>
    </row>
    <row r="47" spans="2:12" ht="17.45" customHeight="1">
      <c r="B47" s="4"/>
      <c r="C47" s="4"/>
      <c r="D47" s="4"/>
      <c r="E47" s="142"/>
      <c r="F47" s="110"/>
      <c r="G47" s="110"/>
      <c r="H47" s="4"/>
      <c r="I47" s="4"/>
      <c r="J47" s="4"/>
      <c r="K47" s="4"/>
      <c r="L47" s="109"/>
    </row>
    <row r="48" spans="2:12" ht="17.45" customHeight="1">
      <c r="B48" s="4"/>
      <c r="C48" s="4"/>
      <c r="D48" s="4"/>
      <c r="E48" s="142"/>
      <c r="F48" s="110"/>
      <c r="G48" s="110"/>
      <c r="H48" s="4"/>
      <c r="I48" s="4"/>
      <c r="J48" s="4"/>
      <c r="K48" s="4"/>
      <c r="L48" s="109"/>
    </row>
    <row r="49" spans="2:12" ht="17.45" customHeight="1">
      <c r="B49" s="4"/>
      <c r="C49" s="4"/>
      <c r="D49" s="4"/>
      <c r="E49" s="142"/>
      <c r="F49" s="110"/>
      <c r="G49" s="110"/>
      <c r="H49" s="4"/>
      <c r="I49" s="4"/>
      <c r="J49" s="4"/>
      <c r="K49" s="4"/>
      <c r="L49" s="109"/>
    </row>
    <row r="50" spans="2:12" ht="17.45" customHeight="1">
      <c r="B50" s="4"/>
      <c r="C50" s="4"/>
      <c r="D50" s="4"/>
      <c r="E50" s="4"/>
      <c r="F50" s="110"/>
      <c r="G50" s="110"/>
      <c r="H50" s="4"/>
      <c r="I50" s="4"/>
      <c r="J50" s="4"/>
      <c r="K50" s="4"/>
      <c r="L50" s="109"/>
    </row>
    <row r="51" spans="2:12" ht="17.45" customHeight="1">
      <c r="B51" s="4"/>
      <c r="C51" s="4"/>
      <c r="D51" s="4"/>
      <c r="E51" s="4"/>
      <c r="F51" s="110"/>
      <c r="G51" s="110"/>
      <c r="H51" s="4"/>
      <c r="I51" s="4"/>
      <c r="J51" s="4"/>
      <c r="K51" s="4"/>
      <c r="L51" s="109"/>
    </row>
    <row r="52" spans="2:12" ht="17.45" customHeight="1">
      <c r="B52" s="4"/>
      <c r="C52" s="4"/>
      <c r="D52" s="4"/>
      <c r="E52" s="4"/>
      <c r="F52" s="110"/>
      <c r="G52" s="110"/>
      <c r="H52" s="4"/>
      <c r="I52" s="4"/>
      <c r="J52" s="4"/>
      <c r="K52" s="4"/>
      <c r="L52" s="109"/>
    </row>
    <row r="53" spans="2:12" ht="17.45" customHeight="1">
      <c r="B53" s="4"/>
      <c r="C53" s="4"/>
      <c r="D53" s="4"/>
      <c r="E53" s="4"/>
      <c r="F53" s="110"/>
      <c r="G53" s="110"/>
      <c r="H53" s="4"/>
      <c r="I53" s="4"/>
      <c r="J53" s="4"/>
      <c r="K53" s="4"/>
      <c r="L53" s="109"/>
    </row>
    <row r="54" spans="2:12" ht="17.45" customHeight="1">
      <c r="B54" s="4"/>
      <c r="C54" s="4"/>
      <c r="D54" s="4"/>
      <c r="E54" s="4"/>
      <c r="F54" s="110"/>
      <c r="G54" s="110"/>
      <c r="H54" s="4"/>
      <c r="I54" s="4"/>
      <c r="J54" s="4"/>
      <c r="K54" s="4"/>
      <c r="L54" s="109"/>
    </row>
    <row r="55" spans="2:12" ht="17.45" customHeight="1">
      <c r="B55" s="4"/>
      <c r="C55" s="4"/>
      <c r="D55" s="4"/>
      <c r="E55" s="4"/>
      <c r="F55" s="110"/>
      <c r="G55" s="110"/>
      <c r="H55" s="4"/>
      <c r="I55" s="4"/>
      <c r="J55" s="4"/>
      <c r="K55" s="4"/>
      <c r="L55" s="109"/>
    </row>
    <row r="56" spans="2:12" ht="17.45" customHeight="1">
      <c r="B56" s="4"/>
      <c r="C56" s="4"/>
      <c r="D56" s="4"/>
      <c r="E56" s="4"/>
      <c r="F56" s="110"/>
      <c r="G56" s="110"/>
      <c r="H56" s="4"/>
      <c r="I56" s="4"/>
      <c r="J56" s="4"/>
      <c r="K56" s="4"/>
      <c r="L56" s="109"/>
    </row>
    <row r="57" spans="2:12" ht="17.45" customHeight="1">
      <c r="B57" s="4"/>
      <c r="C57" s="4"/>
      <c r="D57" s="4"/>
      <c r="E57" s="4"/>
      <c r="F57" s="110"/>
      <c r="G57" s="110"/>
      <c r="H57" s="4"/>
      <c r="I57" s="4"/>
      <c r="J57" s="4"/>
      <c r="K57" s="4"/>
      <c r="L57" s="109"/>
    </row>
    <row r="58" spans="2:12" ht="17.45" customHeight="1">
      <c r="B58" s="4"/>
      <c r="C58" s="4"/>
      <c r="D58" s="4"/>
      <c r="E58" s="4"/>
      <c r="F58" s="110"/>
      <c r="G58" s="110"/>
      <c r="H58" s="4"/>
      <c r="I58" s="4"/>
      <c r="J58" s="4"/>
      <c r="K58" s="4"/>
      <c r="L58" s="109"/>
    </row>
    <row r="59" spans="2:12" ht="17.45" customHeight="1">
      <c r="B59" s="4"/>
      <c r="C59" s="4"/>
      <c r="D59" s="4"/>
      <c r="E59" s="4"/>
      <c r="F59" s="110"/>
      <c r="G59" s="110"/>
      <c r="H59" s="4"/>
      <c r="I59" s="4"/>
      <c r="J59" s="4"/>
      <c r="K59" s="4"/>
      <c r="L59" s="109"/>
    </row>
    <row r="60" spans="2:12" ht="17.45" customHeight="1">
      <c r="B60" s="4"/>
      <c r="C60" s="4"/>
      <c r="D60" s="4"/>
      <c r="E60" s="4"/>
      <c r="F60" s="110"/>
      <c r="G60" s="110"/>
      <c r="H60" s="4"/>
      <c r="I60" s="4"/>
      <c r="J60" s="4"/>
      <c r="K60" s="4"/>
      <c r="L60" s="109"/>
    </row>
    <row r="61" spans="2:12" ht="17.45" customHeight="1">
      <c r="B61" s="4"/>
      <c r="C61" s="4"/>
      <c r="D61" s="4"/>
      <c r="E61" s="4"/>
      <c r="F61" s="110"/>
      <c r="G61" s="110"/>
      <c r="H61" s="4"/>
      <c r="I61" s="4"/>
      <c r="J61" s="4"/>
      <c r="K61" s="4"/>
      <c r="L61" s="109"/>
    </row>
    <row r="62" spans="2:12" ht="17.45" customHeight="1">
      <c r="B62" s="4"/>
      <c r="C62" s="4"/>
      <c r="D62" s="4"/>
      <c r="E62" s="4"/>
      <c r="F62" s="110"/>
      <c r="G62" s="110"/>
      <c r="H62" s="4"/>
      <c r="I62" s="4"/>
      <c r="J62" s="4"/>
      <c r="K62" s="4"/>
      <c r="L62" s="109"/>
    </row>
    <row r="63" spans="2:12" ht="17.45" customHeight="1">
      <c r="B63" s="4"/>
      <c r="C63" s="4"/>
      <c r="D63" s="4"/>
      <c r="E63" s="4"/>
      <c r="F63" s="110"/>
      <c r="G63" s="110"/>
      <c r="H63" s="4"/>
      <c r="I63" s="4"/>
      <c r="J63" s="4"/>
      <c r="K63" s="4"/>
      <c r="L63" s="109"/>
    </row>
    <row r="64" spans="2:12" ht="17.45" customHeight="1">
      <c r="B64" s="4"/>
      <c r="C64" s="4"/>
      <c r="D64" s="4"/>
      <c r="E64" s="4"/>
      <c r="F64" s="110"/>
      <c r="G64" s="110"/>
      <c r="H64" s="4"/>
      <c r="I64" s="4"/>
      <c r="J64" s="4"/>
      <c r="K64" s="4"/>
      <c r="L64" s="109"/>
    </row>
    <row r="65" spans="2:12" ht="17.45" customHeight="1">
      <c r="B65" s="4"/>
      <c r="C65" s="4"/>
      <c r="D65" s="4"/>
      <c r="E65" s="4"/>
      <c r="F65" s="110"/>
      <c r="G65" s="110"/>
      <c r="H65" s="4"/>
      <c r="I65" s="4"/>
      <c r="J65" s="4"/>
      <c r="K65" s="4"/>
      <c r="L65" s="109"/>
    </row>
    <row r="66" spans="2:12" ht="17.45" customHeight="1">
      <c r="B66" s="4"/>
      <c r="C66" s="4"/>
      <c r="D66" s="4"/>
      <c r="E66" s="4"/>
      <c r="F66" s="110"/>
      <c r="G66" s="110"/>
      <c r="H66" s="4"/>
      <c r="I66" s="4"/>
      <c r="J66" s="4"/>
      <c r="K66" s="4"/>
      <c r="L66" s="109"/>
    </row>
    <row r="67" spans="2:12" ht="17.45" customHeight="1">
      <c r="B67" s="4"/>
      <c r="C67" s="4"/>
      <c r="D67" s="4"/>
      <c r="E67" s="4"/>
      <c r="F67" s="110"/>
      <c r="G67" s="110"/>
      <c r="H67" s="4"/>
      <c r="I67" s="4"/>
      <c r="J67" s="4"/>
      <c r="K67" s="4"/>
      <c r="L67" s="109"/>
    </row>
    <row r="68" spans="2:12" ht="17.45" customHeight="1">
      <c r="B68" s="4"/>
      <c r="C68" s="4"/>
      <c r="D68" s="4"/>
      <c r="E68" s="4"/>
      <c r="F68" s="110"/>
      <c r="G68" s="110"/>
      <c r="H68" s="4"/>
      <c r="I68" s="4"/>
      <c r="J68" s="4"/>
      <c r="K68" s="4"/>
      <c r="L68" s="109"/>
    </row>
    <row r="69" spans="2:12" ht="17.45" customHeight="1">
      <c r="B69" s="4"/>
      <c r="C69" s="4"/>
      <c r="D69" s="4"/>
      <c r="E69" s="4"/>
      <c r="F69" s="110"/>
      <c r="G69" s="110"/>
      <c r="H69" s="4"/>
      <c r="I69" s="4"/>
      <c r="J69" s="4"/>
      <c r="K69" s="4"/>
      <c r="L69" s="109"/>
    </row>
    <row r="70" spans="2:12" ht="17.45" customHeight="1">
      <c r="B70" s="4"/>
      <c r="C70" s="4"/>
      <c r="D70" s="4"/>
      <c r="E70" s="4"/>
      <c r="F70" s="110"/>
      <c r="G70" s="110"/>
      <c r="H70" s="4"/>
      <c r="I70" s="4"/>
      <c r="J70" s="4"/>
      <c r="K70" s="4"/>
      <c r="L70" s="109"/>
    </row>
    <row r="71" spans="2:12" ht="17.45" customHeight="1">
      <c r="B71" s="4"/>
      <c r="C71" s="4"/>
      <c r="D71" s="4"/>
      <c r="E71" s="4"/>
      <c r="F71" s="110"/>
      <c r="G71" s="110"/>
      <c r="H71" s="4"/>
      <c r="I71" s="4"/>
      <c r="J71" s="4"/>
      <c r="K71" s="4"/>
      <c r="L71" s="109"/>
    </row>
    <row r="72" spans="2:12" ht="17.45" customHeight="1">
      <c r="B72" s="4"/>
      <c r="C72" s="4"/>
      <c r="D72" s="4"/>
      <c r="E72" s="4"/>
      <c r="F72" s="110"/>
      <c r="G72" s="110"/>
      <c r="H72" s="4"/>
      <c r="I72" s="4"/>
      <c r="J72" s="4"/>
      <c r="K72" s="4"/>
      <c r="L72" s="109"/>
    </row>
    <row r="73" spans="2:12" ht="17.45" customHeight="1">
      <c r="B73" s="4"/>
      <c r="C73" s="4"/>
      <c r="D73" s="4"/>
      <c r="E73" s="4"/>
      <c r="F73" s="110"/>
      <c r="G73" s="110"/>
      <c r="H73" s="4"/>
      <c r="I73" s="4"/>
      <c r="J73" s="4"/>
      <c r="K73" s="4"/>
      <c r="L73" s="109"/>
    </row>
    <row r="74" spans="2:12" ht="17.45" customHeight="1">
      <c r="B74" s="4"/>
      <c r="C74" s="4"/>
      <c r="D74" s="4"/>
      <c r="E74" s="4"/>
      <c r="F74" s="110"/>
      <c r="G74" s="110"/>
      <c r="H74" s="4"/>
      <c r="I74" s="4"/>
      <c r="J74" s="4"/>
      <c r="K74" s="4"/>
      <c r="L74" s="109"/>
    </row>
    <row r="75" spans="2:12" ht="17.45" customHeight="1">
      <c r="B75" s="4"/>
      <c r="C75" s="4"/>
      <c r="D75" s="4"/>
      <c r="E75" s="4"/>
      <c r="F75" s="110"/>
      <c r="G75" s="110"/>
      <c r="H75" s="4"/>
      <c r="I75" s="4"/>
      <c r="J75" s="4"/>
      <c r="K75" s="4"/>
      <c r="L75" s="109"/>
    </row>
    <row r="76" spans="2:12" ht="17.45" customHeight="1">
      <c r="B76" s="4"/>
      <c r="C76" s="4"/>
      <c r="D76" s="4"/>
      <c r="E76" s="4"/>
      <c r="F76" s="110"/>
      <c r="G76" s="110"/>
      <c r="H76" s="4"/>
      <c r="I76" s="4"/>
      <c r="J76" s="4"/>
      <c r="K76" s="4"/>
      <c r="L76" s="109"/>
    </row>
    <row r="77" spans="2:12" ht="17.45" customHeight="1">
      <c r="B77" s="4"/>
      <c r="C77" s="4"/>
      <c r="D77" s="4"/>
      <c r="E77" s="4"/>
      <c r="F77" s="110"/>
      <c r="G77" s="110"/>
      <c r="H77" s="4"/>
      <c r="I77" s="4"/>
      <c r="J77" s="4"/>
      <c r="K77" s="4"/>
      <c r="L77" s="109"/>
    </row>
    <row r="78" spans="2:12" ht="17.45" customHeight="1">
      <c r="B78" s="4"/>
      <c r="C78" s="4"/>
      <c r="D78" s="4"/>
      <c r="E78" s="4"/>
      <c r="F78" s="110"/>
      <c r="G78" s="110"/>
      <c r="H78" s="4"/>
      <c r="I78" s="4"/>
      <c r="J78" s="4"/>
      <c r="K78" s="4"/>
      <c r="L78" s="109"/>
    </row>
    <row r="79" spans="2:12" ht="17.45" customHeight="1">
      <c r="B79" s="4"/>
      <c r="C79" s="4"/>
      <c r="D79" s="4"/>
      <c r="E79" s="4"/>
      <c r="F79" s="110"/>
      <c r="G79" s="110"/>
      <c r="H79" s="4"/>
      <c r="I79" s="4"/>
      <c r="J79" s="4"/>
      <c r="K79" s="4"/>
      <c r="L79" s="109"/>
    </row>
    <row r="80" spans="2:12" ht="17.45" customHeight="1">
      <c r="B80" s="4"/>
      <c r="C80" s="4"/>
      <c r="D80" s="4"/>
      <c r="E80" s="4"/>
      <c r="F80" s="110"/>
      <c r="G80" s="110"/>
      <c r="H80" s="4"/>
      <c r="I80" s="4"/>
      <c r="J80" s="4"/>
      <c r="K80" s="4"/>
      <c r="L80" s="109"/>
    </row>
    <row r="81" spans="2:12" ht="17.45" customHeight="1">
      <c r="B81" s="4"/>
      <c r="C81" s="4"/>
      <c r="D81" s="4"/>
      <c r="E81" s="4"/>
      <c r="F81" s="110"/>
      <c r="G81" s="110"/>
      <c r="H81" s="4"/>
      <c r="I81" s="4"/>
      <c r="J81" s="4"/>
      <c r="K81" s="4"/>
      <c r="L81" s="109"/>
    </row>
    <row r="82" spans="2:12" ht="17.45" customHeight="1">
      <c r="B82" s="4"/>
      <c r="C82" s="4"/>
      <c r="D82" s="4"/>
      <c r="E82" s="4"/>
      <c r="F82" s="110"/>
      <c r="G82" s="110"/>
      <c r="H82" s="4"/>
      <c r="I82" s="4"/>
      <c r="J82" s="4"/>
      <c r="K82" s="4"/>
      <c r="L82" s="109"/>
    </row>
    <row r="83" spans="2:12" ht="17.45" customHeight="1">
      <c r="B83" s="4"/>
      <c r="C83" s="4"/>
      <c r="D83" s="4"/>
      <c r="E83" s="4"/>
      <c r="F83" s="110"/>
      <c r="G83" s="110"/>
      <c r="H83" s="4"/>
      <c r="I83" s="4"/>
      <c r="J83" s="4"/>
      <c r="K83" s="4"/>
      <c r="L83" s="109"/>
    </row>
    <row r="84" spans="2:12" ht="17.45" customHeight="1">
      <c r="B84" s="4"/>
      <c r="C84" s="4"/>
      <c r="D84" s="4"/>
      <c r="E84" s="4"/>
      <c r="F84" s="110"/>
      <c r="G84" s="110"/>
      <c r="H84" s="4"/>
      <c r="I84" s="4"/>
      <c r="J84" s="4"/>
      <c r="K84" s="4"/>
      <c r="L84" s="109"/>
    </row>
    <row r="85" spans="2:12" ht="17.45" customHeight="1">
      <c r="B85" s="4"/>
      <c r="C85" s="4"/>
      <c r="D85" s="4"/>
      <c r="E85" s="4"/>
      <c r="F85" s="110"/>
      <c r="G85" s="110"/>
      <c r="H85" s="4"/>
      <c r="I85" s="4"/>
      <c r="J85" s="4"/>
      <c r="K85" s="4"/>
      <c r="L85" s="109"/>
    </row>
    <row r="86" spans="2:12" ht="17.45" customHeight="1">
      <c r="B86" s="4"/>
      <c r="C86" s="4"/>
      <c r="D86" s="4"/>
      <c r="E86" s="4"/>
      <c r="F86" s="110"/>
      <c r="G86" s="110"/>
      <c r="H86" s="4"/>
      <c r="I86" s="4"/>
      <c r="J86" s="4"/>
      <c r="K86" s="4"/>
      <c r="L86" s="109"/>
    </row>
    <row r="87" spans="2:12" ht="17.45" customHeight="1">
      <c r="B87" s="4"/>
      <c r="C87" s="4"/>
      <c r="D87" s="4"/>
      <c r="E87" s="4"/>
      <c r="F87" s="110"/>
      <c r="G87" s="110"/>
      <c r="H87" s="4"/>
      <c r="I87" s="4"/>
      <c r="J87" s="4"/>
      <c r="K87" s="4"/>
      <c r="L87" s="109"/>
    </row>
    <row r="88" spans="2:12" ht="17.45" customHeight="1">
      <c r="B88" s="4"/>
      <c r="C88" s="4"/>
      <c r="D88" s="4"/>
      <c r="E88" s="4"/>
      <c r="F88" s="110"/>
      <c r="G88" s="110"/>
      <c r="H88" s="4"/>
      <c r="I88" s="4"/>
      <c r="J88" s="4"/>
      <c r="K88" s="4"/>
      <c r="L88" s="109"/>
    </row>
    <row r="89" spans="2:12" ht="17.45" customHeight="1">
      <c r="B89" s="4"/>
      <c r="C89" s="4"/>
      <c r="D89" s="4"/>
      <c r="E89" s="4"/>
      <c r="F89" s="110"/>
      <c r="G89" s="110"/>
      <c r="H89" s="4"/>
      <c r="I89" s="4"/>
      <c r="J89" s="4"/>
      <c r="K89" s="4"/>
      <c r="L89" s="109"/>
    </row>
    <row r="90" spans="2:12" ht="17.45" customHeight="1">
      <c r="B90" s="4"/>
      <c r="C90" s="4"/>
      <c r="D90" s="4"/>
      <c r="E90" s="4"/>
      <c r="F90" s="110"/>
      <c r="G90" s="110"/>
      <c r="H90" s="4"/>
      <c r="I90" s="4"/>
      <c r="J90" s="4"/>
      <c r="K90" s="4"/>
      <c r="L90" s="109"/>
    </row>
    <row r="91" spans="2:12" ht="17.45" customHeight="1">
      <c r="B91" s="4"/>
      <c r="C91" s="4"/>
      <c r="D91" s="4"/>
      <c r="E91" s="4"/>
      <c r="F91" s="110"/>
      <c r="G91" s="110"/>
      <c r="H91" s="4"/>
      <c r="I91" s="4"/>
      <c r="J91" s="4"/>
      <c r="K91" s="4"/>
      <c r="L91" s="109"/>
    </row>
    <row r="92" spans="2:12" ht="17.45" customHeight="1">
      <c r="B92" s="4"/>
      <c r="C92" s="4"/>
      <c r="D92" s="4"/>
      <c r="E92" s="4"/>
      <c r="F92" s="110"/>
      <c r="G92" s="110"/>
      <c r="H92" s="4"/>
      <c r="I92" s="4"/>
      <c r="J92" s="4"/>
      <c r="K92" s="4"/>
      <c r="L92" s="109"/>
    </row>
    <row r="93" spans="2:12" ht="17.45" customHeight="1">
      <c r="B93" s="4"/>
      <c r="C93" s="4"/>
      <c r="D93" s="4"/>
      <c r="E93" s="4"/>
      <c r="F93" s="110"/>
      <c r="G93" s="110"/>
      <c r="H93" s="4"/>
      <c r="I93" s="4"/>
      <c r="J93" s="4"/>
      <c r="K93" s="4"/>
      <c r="L93" s="109"/>
    </row>
    <row r="94" spans="2:12" ht="17.45" customHeight="1">
      <c r="B94" s="4"/>
      <c r="C94" s="4"/>
      <c r="D94" s="4"/>
      <c r="E94" s="4"/>
      <c r="F94" s="110"/>
      <c r="G94" s="110"/>
      <c r="H94" s="4"/>
      <c r="I94" s="4"/>
      <c r="J94" s="4"/>
      <c r="K94" s="4"/>
      <c r="L94" s="109"/>
    </row>
    <row r="95" spans="2:12" ht="17.45" customHeight="1">
      <c r="B95" s="4"/>
      <c r="C95" s="4"/>
      <c r="D95" s="4"/>
      <c r="E95" s="4"/>
      <c r="F95" s="110"/>
      <c r="G95" s="110"/>
      <c r="H95" s="4"/>
      <c r="I95" s="4"/>
      <c r="J95" s="4"/>
      <c r="K95" s="4"/>
      <c r="L95" s="109"/>
    </row>
    <row r="96" spans="2:12" ht="17.45" customHeight="1">
      <c r="B96" s="4"/>
      <c r="C96" s="4"/>
      <c r="D96" s="4"/>
      <c r="E96" s="4"/>
      <c r="F96" s="110"/>
      <c r="G96" s="110"/>
      <c r="H96" s="4"/>
      <c r="I96" s="4"/>
      <c r="J96" s="4"/>
      <c r="K96" s="4"/>
      <c r="L96" s="109"/>
    </row>
    <row r="97" spans="2:12" ht="17.45" customHeight="1">
      <c r="B97" s="4"/>
      <c r="C97" s="4"/>
      <c r="D97" s="4"/>
      <c r="E97" s="4"/>
      <c r="F97" s="110"/>
      <c r="G97" s="110"/>
      <c r="H97" s="4"/>
      <c r="I97" s="4"/>
      <c r="J97" s="4"/>
      <c r="K97" s="4"/>
      <c r="L97" s="109"/>
    </row>
    <row r="98" spans="2:12" ht="17.45" customHeight="1">
      <c r="B98" s="4"/>
      <c r="C98" s="4"/>
      <c r="D98" s="4"/>
      <c r="E98" s="4"/>
      <c r="F98" s="110"/>
      <c r="G98" s="110"/>
      <c r="H98" s="4"/>
      <c r="I98" s="4"/>
      <c r="J98" s="4"/>
      <c r="K98" s="4"/>
      <c r="L98" s="109"/>
    </row>
    <row r="99" spans="2:12" ht="17.45" customHeight="1">
      <c r="B99" s="4"/>
      <c r="C99" s="4"/>
      <c r="D99" s="4"/>
      <c r="E99" s="4"/>
      <c r="F99" s="110"/>
      <c r="G99" s="110"/>
      <c r="H99" s="4"/>
      <c r="I99" s="4"/>
      <c r="J99" s="4"/>
      <c r="K99" s="4"/>
      <c r="L99" s="109"/>
    </row>
    <row r="100" spans="2:12" ht="17.45" customHeight="1">
      <c r="B100" s="4"/>
      <c r="C100" s="4"/>
      <c r="D100" s="4"/>
      <c r="E100" s="4"/>
      <c r="F100" s="110"/>
      <c r="G100" s="110"/>
      <c r="H100" s="4"/>
      <c r="I100" s="4"/>
      <c r="J100" s="4"/>
      <c r="K100" s="4"/>
      <c r="L100" s="109"/>
    </row>
    <row r="101" spans="2:12" ht="17.45" customHeight="1">
      <c r="B101" s="4"/>
      <c r="C101" s="4"/>
      <c r="D101" s="4"/>
      <c r="E101" s="4"/>
      <c r="F101" s="110"/>
      <c r="G101" s="110"/>
      <c r="H101" s="4"/>
      <c r="I101" s="4"/>
      <c r="J101" s="4"/>
      <c r="K101" s="4"/>
      <c r="L101" s="109"/>
    </row>
    <row r="102" spans="2:12" ht="17.45" customHeight="1">
      <c r="B102" s="4"/>
      <c r="C102" s="4"/>
      <c r="D102" s="4"/>
      <c r="E102" s="4"/>
      <c r="F102" s="110"/>
      <c r="G102" s="110"/>
      <c r="H102" s="4"/>
      <c r="I102" s="4"/>
      <c r="J102" s="4"/>
      <c r="K102" s="4"/>
      <c r="L102" s="109"/>
    </row>
    <row r="103" spans="2:12" ht="17.45" customHeight="1">
      <c r="B103" s="4"/>
      <c r="C103" s="4"/>
      <c r="D103" s="4"/>
      <c r="E103" s="4"/>
      <c r="F103" s="110"/>
      <c r="G103" s="110"/>
      <c r="H103" s="4"/>
      <c r="I103" s="4"/>
      <c r="J103" s="4"/>
      <c r="K103" s="4"/>
      <c r="L103" s="109"/>
    </row>
    <row r="104" spans="2:12" ht="17.45" customHeight="1">
      <c r="B104" s="4"/>
      <c r="C104" s="4"/>
      <c r="D104" s="4"/>
      <c r="E104" s="4"/>
      <c r="F104" s="110"/>
      <c r="G104" s="110"/>
      <c r="H104" s="4"/>
      <c r="I104" s="4"/>
      <c r="J104" s="4"/>
      <c r="K104" s="4"/>
      <c r="L104" s="109"/>
    </row>
    <row r="105" spans="2:12" ht="17.45" customHeight="1">
      <c r="B105" s="4"/>
      <c r="C105" s="4"/>
      <c r="D105" s="4"/>
      <c r="E105" s="4"/>
      <c r="F105" s="110"/>
      <c r="G105" s="110"/>
      <c r="H105" s="4"/>
      <c r="I105" s="4"/>
      <c r="J105" s="4"/>
      <c r="K105" s="4"/>
      <c r="L105" s="109"/>
    </row>
    <row r="106" spans="2:12" ht="17.45" customHeight="1">
      <c r="B106" s="4"/>
      <c r="C106" s="4"/>
      <c r="D106" s="4"/>
      <c r="E106" s="4"/>
      <c r="F106" s="110"/>
      <c r="G106" s="110"/>
      <c r="H106" s="4"/>
      <c r="I106" s="4"/>
      <c r="J106" s="4"/>
      <c r="K106" s="4"/>
      <c r="L106" s="109"/>
    </row>
    <row r="107" spans="2:12" ht="17.45" customHeight="1">
      <c r="B107" s="4"/>
      <c r="C107" s="4"/>
      <c r="D107" s="4"/>
      <c r="E107" s="4"/>
      <c r="F107" s="110"/>
      <c r="G107" s="110"/>
      <c r="H107" s="4"/>
      <c r="I107" s="4"/>
      <c r="J107" s="4"/>
      <c r="K107" s="4"/>
      <c r="L107" s="109"/>
    </row>
    <row r="108" spans="2:12" ht="17.45" customHeight="1">
      <c r="B108" s="4"/>
      <c r="C108" s="4"/>
      <c r="D108" s="4"/>
      <c r="E108" s="4"/>
      <c r="F108" s="110"/>
      <c r="G108" s="110"/>
      <c r="H108" s="4"/>
      <c r="I108" s="4"/>
      <c r="J108" s="4"/>
      <c r="K108" s="4"/>
      <c r="L108" s="109"/>
    </row>
    <row r="109" spans="2:12" ht="17.45" customHeight="1">
      <c r="B109" s="4"/>
      <c r="C109" s="4"/>
      <c r="D109" s="4"/>
      <c r="E109" s="4"/>
      <c r="F109" s="110"/>
      <c r="G109" s="110"/>
      <c r="H109" s="4"/>
      <c r="I109" s="4"/>
      <c r="J109" s="4"/>
      <c r="K109" s="4"/>
      <c r="L109" s="109"/>
    </row>
    <row r="110" spans="2:12" ht="17.45" customHeight="1">
      <c r="B110" s="4"/>
      <c r="C110" s="4"/>
      <c r="D110" s="4"/>
      <c r="E110" s="4"/>
      <c r="F110" s="110"/>
      <c r="G110" s="110"/>
      <c r="H110" s="4"/>
      <c r="I110" s="4"/>
      <c r="J110" s="4"/>
      <c r="K110" s="4"/>
      <c r="L110" s="109"/>
    </row>
    <row r="111" spans="2:12" ht="17.45" customHeight="1">
      <c r="B111" s="4"/>
      <c r="C111" s="4"/>
      <c r="D111" s="4"/>
      <c r="E111" s="4"/>
      <c r="F111" s="110"/>
      <c r="G111" s="110"/>
      <c r="H111" s="4"/>
      <c r="I111" s="4"/>
      <c r="J111" s="4"/>
      <c r="K111" s="4"/>
      <c r="L111" s="109"/>
    </row>
    <row r="112" spans="2:12" ht="17.45" customHeight="1">
      <c r="B112" s="4"/>
      <c r="C112" s="4"/>
      <c r="D112" s="4"/>
      <c r="E112" s="4"/>
      <c r="F112" s="110"/>
      <c r="G112" s="110"/>
      <c r="H112" s="4"/>
      <c r="I112" s="4"/>
      <c r="J112" s="4"/>
      <c r="K112" s="4"/>
      <c r="L112" s="109"/>
    </row>
    <row r="113" spans="2:12" ht="17.45" customHeight="1">
      <c r="B113" s="4"/>
      <c r="C113" s="4"/>
      <c r="D113" s="4"/>
      <c r="E113" s="4"/>
      <c r="F113" s="110"/>
      <c r="G113" s="110"/>
      <c r="H113" s="4"/>
      <c r="I113" s="4"/>
      <c r="J113" s="4"/>
      <c r="K113" s="4"/>
      <c r="L113" s="109"/>
    </row>
    <row r="114" spans="2:12" ht="17.45" customHeight="1">
      <c r="B114" s="4"/>
      <c r="C114" s="4"/>
      <c r="D114" s="4"/>
      <c r="E114" s="4"/>
      <c r="F114" s="110"/>
      <c r="G114" s="110"/>
      <c r="H114" s="4"/>
      <c r="I114" s="4"/>
      <c r="J114" s="4"/>
      <c r="K114" s="4"/>
      <c r="L114" s="109"/>
    </row>
    <row r="115" spans="2:12" ht="17.45" customHeight="1">
      <c r="B115" s="4"/>
      <c r="C115" s="4"/>
      <c r="D115" s="4"/>
      <c r="E115" s="4"/>
      <c r="F115" s="110"/>
      <c r="G115" s="110"/>
      <c r="H115" s="4"/>
      <c r="I115" s="4"/>
      <c r="J115" s="4"/>
      <c r="K115" s="4"/>
      <c r="L115" s="109"/>
    </row>
    <row r="116" spans="2:12" ht="17.45" customHeight="1">
      <c r="B116" s="4"/>
      <c r="C116" s="4"/>
      <c r="D116" s="4"/>
      <c r="E116" s="4"/>
      <c r="F116" s="110"/>
      <c r="G116" s="110"/>
      <c r="H116" s="4"/>
      <c r="I116" s="4"/>
      <c r="J116" s="4"/>
      <c r="K116" s="4"/>
      <c r="L116" s="109"/>
    </row>
    <row r="117" spans="2:12" ht="17.45" customHeight="1">
      <c r="B117" s="4"/>
      <c r="C117" s="4"/>
      <c r="D117" s="4"/>
      <c r="E117" s="4"/>
      <c r="F117" s="110"/>
      <c r="G117" s="110"/>
      <c r="H117" s="4"/>
      <c r="I117" s="4"/>
      <c r="J117" s="4"/>
      <c r="K117" s="4"/>
      <c r="L117" s="109"/>
    </row>
    <row r="118" spans="2:12" ht="17.45" customHeight="1">
      <c r="B118" s="4"/>
      <c r="C118" s="4"/>
      <c r="D118" s="4"/>
      <c r="E118" s="4"/>
      <c r="F118" s="110"/>
      <c r="G118" s="110"/>
      <c r="H118" s="4"/>
      <c r="I118" s="4"/>
      <c r="J118" s="4"/>
      <c r="K118" s="4"/>
      <c r="L118" s="109"/>
    </row>
    <row r="119" spans="2:12" ht="17.45" customHeight="1">
      <c r="B119" s="4"/>
      <c r="C119" s="4"/>
      <c r="D119" s="4"/>
      <c r="E119" s="4"/>
      <c r="F119" s="110"/>
      <c r="G119" s="110"/>
      <c r="H119" s="4"/>
      <c r="I119" s="4"/>
      <c r="J119" s="4"/>
      <c r="K119" s="4"/>
      <c r="L119" s="109"/>
    </row>
    <row r="120" spans="2:12" ht="17.45" customHeight="1">
      <c r="B120" s="4"/>
      <c r="C120" s="4"/>
      <c r="D120" s="4"/>
      <c r="E120" s="4"/>
      <c r="F120" s="110"/>
      <c r="G120" s="110"/>
      <c r="H120" s="4"/>
      <c r="I120" s="4"/>
      <c r="J120" s="4"/>
      <c r="K120" s="4"/>
      <c r="L120" s="109"/>
    </row>
    <row r="121" spans="2:12" ht="17.45" customHeight="1">
      <c r="B121" s="4"/>
      <c r="C121" s="4"/>
      <c r="D121" s="4"/>
      <c r="E121" s="4"/>
      <c r="F121" s="110"/>
      <c r="G121" s="110"/>
      <c r="H121" s="4"/>
      <c r="I121" s="4"/>
      <c r="J121" s="4"/>
      <c r="K121" s="4"/>
      <c r="L121" s="109"/>
    </row>
    <row r="122" spans="2:12" ht="17.45" customHeight="1">
      <c r="B122" s="4"/>
      <c r="C122" s="4"/>
      <c r="D122" s="4"/>
      <c r="E122" s="4"/>
      <c r="F122" s="110"/>
      <c r="G122" s="110"/>
      <c r="H122" s="4"/>
      <c r="I122" s="4"/>
      <c r="J122" s="4"/>
      <c r="K122" s="4"/>
      <c r="L122" s="109"/>
    </row>
    <row r="123" spans="2:12" ht="17.45" customHeight="1">
      <c r="B123" s="4"/>
      <c r="C123" s="4"/>
      <c r="D123" s="4"/>
      <c r="E123" s="4"/>
      <c r="F123" s="110"/>
      <c r="G123" s="110"/>
      <c r="H123" s="4"/>
      <c r="I123" s="4"/>
      <c r="J123" s="4"/>
      <c r="K123" s="4"/>
      <c r="L123" s="109"/>
    </row>
    <row r="124" spans="2:12" ht="17.45" customHeight="1">
      <c r="B124" s="4"/>
      <c r="C124" s="4"/>
      <c r="D124" s="4"/>
      <c r="E124" s="4"/>
      <c r="F124" s="110"/>
      <c r="G124" s="110"/>
      <c r="H124" s="4"/>
      <c r="I124" s="4"/>
      <c r="J124" s="4"/>
      <c r="K124" s="4"/>
      <c r="L124" s="109"/>
    </row>
    <row r="125" spans="2:12" ht="17.45" customHeight="1">
      <c r="B125" s="4"/>
      <c r="C125" s="4"/>
      <c r="D125" s="4"/>
      <c r="E125" s="4"/>
      <c r="F125" s="110"/>
      <c r="G125" s="110"/>
      <c r="H125" s="4"/>
      <c r="I125" s="4"/>
      <c r="J125" s="4"/>
      <c r="K125" s="4"/>
      <c r="L125" s="109"/>
    </row>
    <row r="126" spans="2:12" ht="17.45" customHeight="1">
      <c r="B126" s="4"/>
      <c r="C126" s="4"/>
      <c r="D126" s="4"/>
      <c r="E126" s="4"/>
      <c r="F126" s="110"/>
      <c r="G126" s="110"/>
      <c r="H126" s="4"/>
      <c r="I126" s="4"/>
      <c r="J126" s="4"/>
      <c r="K126" s="4"/>
      <c r="L126" s="109"/>
    </row>
    <row r="127" spans="2:12" ht="17.45" customHeight="1">
      <c r="B127" s="4"/>
      <c r="C127" s="4"/>
      <c r="D127" s="4"/>
      <c r="E127" s="4"/>
      <c r="F127" s="110"/>
      <c r="G127" s="110"/>
      <c r="H127" s="4"/>
      <c r="I127" s="4"/>
      <c r="J127" s="4"/>
      <c r="K127" s="4"/>
      <c r="L127" s="109"/>
    </row>
    <row r="128" spans="2:12" ht="17.45" customHeight="1">
      <c r="B128" s="4"/>
      <c r="C128" s="4"/>
      <c r="D128" s="4"/>
      <c r="E128" s="4"/>
      <c r="F128" s="110"/>
      <c r="G128" s="110"/>
      <c r="H128" s="4"/>
      <c r="I128" s="4"/>
      <c r="J128" s="4"/>
      <c r="K128" s="4"/>
      <c r="L128" s="109"/>
    </row>
    <row r="129" spans="2:12" ht="17.45" customHeight="1">
      <c r="B129" s="4"/>
      <c r="C129" s="4"/>
      <c r="D129" s="4"/>
      <c r="E129" s="4"/>
      <c r="F129" s="110"/>
      <c r="G129" s="110"/>
      <c r="H129" s="4"/>
      <c r="I129" s="4"/>
      <c r="J129" s="4"/>
      <c r="K129" s="4"/>
      <c r="L129" s="109"/>
    </row>
    <row r="130" spans="2:12" ht="17.45" customHeight="1">
      <c r="B130" s="4"/>
      <c r="C130" s="4"/>
      <c r="D130" s="4"/>
      <c r="E130" s="4"/>
      <c r="F130" s="110"/>
      <c r="G130" s="110"/>
      <c r="H130" s="4"/>
      <c r="I130" s="4"/>
      <c r="J130" s="4"/>
      <c r="K130" s="4"/>
      <c r="L130" s="109"/>
    </row>
    <row r="131" spans="2:12" ht="17.45" customHeight="1">
      <c r="B131" s="4"/>
      <c r="C131" s="4"/>
      <c r="D131" s="4"/>
      <c r="E131" s="4"/>
      <c r="F131" s="110"/>
      <c r="G131" s="110"/>
      <c r="H131" s="4"/>
      <c r="I131" s="4"/>
      <c r="J131" s="4"/>
      <c r="K131" s="4"/>
      <c r="L131" s="109"/>
    </row>
    <row r="132" spans="2:12" ht="17.45" customHeight="1">
      <c r="B132" s="4"/>
      <c r="C132" s="4"/>
      <c r="D132" s="4"/>
      <c r="E132" s="4"/>
      <c r="F132" s="110"/>
      <c r="G132" s="110"/>
      <c r="H132" s="4"/>
      <c r="I132" s="4"/>
      <c r="J132" s="4"/>
      <c r="K132" s="4"/>
      <c r="L132" s="109"/>
    </row>
    <row r="133" spans="2:12" ht="17.45" customHeight="1">
      <c r="B133" s="4"/>
      <c r="C133" s="4"/>
      <c r="D133" s="4"/>
      <c r="E133" s="4"/>
      <c r="F133" s="110"/>
      <c r="G133" s="110"/>
      <c r="H133" s="4"/>
      <c r="I133" s="4"/>
      <c r="J133" s="4"/>
      <c r="K133" s="4"/>
      <c r="L133" s="109"/>
    </row>
    <row r="134" spans="2:12" ht="17.45" customHeight="1">
      <c r="B134" s="4"/>
      <c r="C134" s="4"/>
      <c r="D134" s="4"/>
      <c r="E134" s="4"/>
      <c r="F134" s="110"/>
      <c r="G134" s="110"/>
      <c r="H134" s="4"/>
      <c r="I134" s="4"/>
      <c r="J134" s="4"/>
      <c r="K134" s="4"/>
      <c r="L134" s="109"/>
    </row>
    <row r="135" spans="2:12" ht="17.45" customHeight="1">
      <c r="B135" s="4"/>
      <c r="C135" s="4"/>
      <c r="D135" s="4"/>
      <c r="E135" s="4"/>
      <c r="F135" s="110"/>
      <c r="G135" s="110"/>
      <c r="H135" s="4"/>
      <c r="I135" s="4"/>
      <c r="J135" s="4"/>
      <c r="K135" s="4"/>
      <c r="L135" s="109"/>
    </row>
    <row r="136" spans="2:12" ht="17.45" customHeight="1">
      <c r="B136" s="4"/>
      <c r="C136" s="4"/>
      <c r="D136" s="4"/>
      <c r="E136" s="4"/>
      <c r="F136" s="110"/>
      <c r="G136" s="110"/>
      <c r="H136" s="4"/>
      <c r="I136" s="4"/>
      <c r="J136" s="4"/>
      <c r="K136" s="4"/>
      <c r="L136" s="109"/>
    </row>
    <row r="137" spans="2:12" ht="17.45" customHeight="1">
      <c r="B137" s="4"/>
      <c r="C137" s="4"/>
      <c r="D137" s="4"/>
      <c r="E137" s="4"/>
      <c r="F137" s="110"/>
      <c r="G137" s="110"/>
      <c r="H137" s="4"/>
      <c r="I137" s="4"/>
      <c r="J137" s="4"/>
      <c r="K137" s="4"/>
      <c r="L137" s="109"/>
    </row>
    <row r="138" spans="2:12" ht="17.45" customHeight="1">
      <c r="B138" s="4"/>
      <c r="C138" s="4"/>
      <c r="D138" s="4"/>
      <c r="E138" s="4"/>
      <c r="F138" s="110"/>
      <c r="G138" s="110"/>
      <c r="H138" s="4"/>
      <c r="I138" s="4"/>
      <c r="J138" s="4"/>
      <c r="K138" s="4"/>
      <c r="L138" s="109"/>
    </row>
    <row r="139" spans="2:12" ht="17.45" customHeight="1">
      <c r="B139" s="4"/>
      <c r="C139" s="4"/>
      <c r="D139" s="4"/>
      <c r="E139" s="4"/>
      <c r="F139" s="110"/>
      <c r="G139" s="110"/>
      <c r="H139" s="4"/>
      <c r="I139" s="4"/>
      <c r="J139" s="4"/>
      <c r="K139" s="4"/>
      <c r="L139" s="109"/>
    </row>
    <row r="140" spans="2:12" ht="17.45" customHeight="1">
      <c r="B140" s="4"/>
      <c r="C140" s="4"/>
      <c r="D140" s="4"/>
      <c r="E140" s="4"/>
      <c r="F140" s="110"/>
      <c r="G140" s="110"/>
      <c r="H140" s="4"/>
      <c r="I140" s="4"/>
      <c r="J140" s="4"/>
      <c r="K140" s="4"/>
      <c r="L140" s="109"/>
    </row>
    <row r="141" spans="2:12" ht="17.45" customHeight="1">
      <c r="B141" s="4"/>
      <c r="C141" s="4"/>
      <c r="D141" s="4"/>
      <c r="E141" s="4"/>
      <c r="F141" s="110"/>
      <c r="G141" s="110"/>
      <c r="H141" s="4"/>
      <c r="I141" s="4"/>
      <c r="J141" s="4"/>
      <c r="K141" s="4"/>
      <c r="L141" s="109"/>
    </row>
    <row r="142" spans="2:12" ht="17.45" customHeight="1">
      <c r="B142" s="4"/>
      <c r="C142" s="4"/>
      <c r="D142" s="4"/>
      <c r="E142" s="4"/>
      <c r="F142" s="110"/>
      <c r="G142" s="110"/>
      <c r="H142" s="4"/>
      <c r="I142" s="4"/>
      <c r="J142" s="4"/>
      <c r="K142" s="4"/>
      <c r="L142" s="109"/>
    </row>
    <row r="143" spans="2:12" ht="17.45" customHeight="1">
      <c r="B143" s="4"/>
      <c r="C143" s="4"/>
      <c r="D143" s="4"/>
      <c r="E143" s="4"/>
      <c r="F143" s="110"/>
      <c r="G143" s="110"/>
      <c r="H143" s="4"/>
      <c r="I143" s="4"/>
      <c r="J143" s="4"/>
      <c r="K143" s="4"/>
      <c r="L143" s="109"/>
    </row>
    <row r="144" spans="2:12" ht="17.45" customHeight="1">
      <c r="B144" s="4"/>
      <c r="C144" s="4"/>
      <c r="D144" s="4"/>
      <c r="E144" s="4"/>
      <c r="F144" s="110"/>
      <c r="G144" s="110"/>
      <c r="H144" s="4"/>
      <c r="I144" s="4"/>
      <c r="J144" s="4"/>
      <c r="K144" s="4"/>
      <c r="L144" s="109"/>
    </row>
    <row r="145" spans="2:12" ht="17.45" customHeight="1">
      <c r="B145" s="4"/>
      <c r="C145" s="4"/>
      <c r="D145" s="4"/>
      <c r="E145" s="4"/>
      <c r="F145" s="110"/>
      <c r="G145" s="110"/>
      <c r="H145" s="4"/>
      <c r="I145" s="4"/>
      <c r="J145" s="4"/>
      <c r="K145" s="4"/>
      <c r="L145" s="109"/>
    </row>
    <row r="146" spans="2:12" ht="17.45" customHeight="1">
      <c r="B146" s="4"/>
      <c r="C146" s="4"/>
      <c r="D146" s="4"/>
      <c r="E146" s="4"/>
      <c r="F146" s="110"/>
      <c r="G146" s="110"/>
      <c r="H146" s="4"/>
      <c r="I146" s="4"/>
      <c r="J146" s="4"/>
      <c r="K146" s="4"/>
      <c r="L146" s="109"/>
    </row>
    <row r="147" spans="2:12" ht="17.45" customHeight="1">
      <c r="B147" s="4"/>
      <c r="C147" s="4"/>
      <c r="D147" s="4"/>
      <c r="E147" s="4"/>
      <c r="F147" s="110"/>
      <c r="G147" s="110"/>
      <c r="H147" s="4"/>
      <c r="I147" s="4"/>
      <c r="J147" s="4"/>
      <c r="K147" s="4"/>
      <c r="L147" s="109"/>
    </row>
    <row r="148" spans="2:12" ht="17.45" customHeight="1">
      <c r="B148" s="4"/>
      <c r="C148" s="4"/>
      <c r="D148" s="4"/>
      <c r="E148" s="4"/>
      <c r="F148" s="110"/>
      <c r="G148" s="110"/>
      <c r="H148" s="4"/>
      <c r="I148" s="4"/>
      <c r="J148" s="4"/>
      <c r="K148" s="4"/>
      <c r="L148" s="109"/>
    </row>
    <row r="149" spans="2:12" ht="17.45" customHeight="1">
      <c r="B149" s="4"/>
      <c r="C149" s="4"/>
      <c r="D149" s="4"/>
      <c r="E149" s="4"/>
      <c r="F149" s="110"/>
      <c r="G149" s="110"/>
      <c r="H149" s="4"/>
      <c r="I149" s="4"/>
      <c r="J149" s="4"/>
      <c r="K149" s="4"/>
      <c r="L149" s="109"/>
    </row>
    <row r="150" spans="2:12" ht="17.45" customHeight="1">
      <c r="B150" s="4"/>
      <c r="C150" s="4"/>
      <c r="D150" s="4"/>
      <c r="E150" s="4"/>
      <c r="F150" s="110"/>
      <c r="G150" s="110"/>
      <c r="H150" s="4"/>
      <c r="I150" s="4"/>
      <c r="J150" s="4"/>
      <c r="K150" s="4"/>
      <c r="L150" s="109"/>
    </row>
    <row r="151" spans="2:12" ht="17.45" customHeight="1">
      <c r="B151" s="4"/>
      <c r="C151" s="4"/>
      <c r="D151" s="4"/>
      <c r="E151" s="4"/>
      <c r="F151" s="110"/>
      <c r="G151" s="110"/>
      <c r="H151" s="4"/>
      <c r="I151" s="4"/>
      <c r="J151" s="4"/>
      <c r="K151" s="4"/>
      <c r="L151" s="109"/>
    </row>
    <row r="152" spans="2:12" ht="17.45" customHeight="1">
      <c r="B152" s="4"/>
      <c r="C152" s="4"/>
      <c r="D152" s="4"/>
      <c r="E152" s="4"/>
      <c r="F152" s="110"/>
      <c r="G152" s="110"/>
      <c r="H152" s="4"/>
      <c r="I152" s="4"/>
      <c r="J152" s="4"/>
      <c r="K152" s="4"/>
      <c r="L152" s="109"/>
    </row>
    <row r="153" spans="2:12" ht="17.45" customHeight="1">
      <c r="B153" s="4"/>
      <c r="C153" s="4"/>
      <c r="D153" s="4"/>
      <c r="E153" s="4"/>
      <c r="F153" s="110"/>
      <c r="G153" s="110"/>
      <c r="H153" s="4"/>
      <c r="I153" s="4"/>
      <c r="J153" s="4"/>
      <c r="K153" s="4"/>
      <c r="L153" s="109"/>
    </row>
    <row r="154" spans="2:12" ht="17.45" customHeight="1">
      <c r="B154" s="4"/>
      <c r="C154" s="4"/>
      <c r="D154" s="4"/>
      <c r="E154" s="4"/>
      <c r="F154" s="110"/>
      <c r="G154" s="110"/>
      <c r="H154" s="4"/>
      <c r="I154" s="4"/>
      <c r="J154" s="4"/>
      <c r="K154" s="4"/>
      <c r="L154" s="109"/>
    </row>
    <row r="155" spans="2:12" ht="17.45" customHeight="1">
      <c r="B155" s="4"/>
      <c r="C155" s="4"/>
      <c r="D155" s="4"/>
      <c r="E155" s="4"/>
      <c r="F155" s="110"/>
      <c r="G155" s="110"/>
      <c r="H155" s="4"/>
      <c r="I155" s="4"/>
      <c r="J155" s="4"/>
      <c r="K155" s="4"/>
      <c r="L155" s="109"/>
    </row>
    <row r="156" spans="2:12" ht="17.45" customHeight="1">
      <c r="B156" s="4"/>
      <c r="C156" s="4"/>
      <c r="D156" s="4"/>
      <c r="E156" s="4"/>
      <c r="F156" s="110"/>
      <c r="G156" s="110"/>
      <c r="H156" s="4"/>
      <c r="I156" s="4"/>
      <c r="J156" s="4"/>
      <c r="K156" s="4"/>
      <c r="L156" s="109"/>
    </row>
    <row r="157" spans="2:12" ht="17.45" customHeight="1">
      <c r="B157" s="4"/>
      <c r="C157" s="4"/>
      <c r="D157" s="4"/>
      <c r="E157" s="4"/>
      <c r="F157" s="110"/>
      <c r="G157" s="110"/>
      <c r="H157" s="4"/>
      <c r="I157" s="4"/>
      <c r="J157" s="4"/>
      <c r="K157" s="4"/>
      <c r="L157" s="109"/>
    </row>
    <row r="158" spans="2:12" ht="17.45" customHeight="1">
      <c r="B158" s="4"/>
      <c r="C158" s="4"/>
      <c r="D158" s="4"/>
      <c r="E158" s="4"/>
      <c r="F158" s="110"/>
      <c r="G158" s="110"/>
      <c r="H158" s="4"/>
      <c r="I158" s="4"/>
      <c r="J158" s="4"/>
      <c r="K158" s="4"/>
      <c r="L158" s="109"/>
    </row>
    <row r="159" spans="2:12" ht="17.45" customHeight="1">
      <c r="B159" s="4"/>
      <c r="C159" s="4"/>
      <c r="D159" s="4"/>
      <c r="E159" s="4"/>
      <c r="F159" s="110"/>
      <c r="G159" s="110"/>
      <c r="H159" s="4"/>
      <c r="I159" s="4"/>
      <c r="J159" s="4"/>
      <c r="K159" s="4"/>
      <c r="L159" s="109"/>
    </row>
    <row r="160" spans="2:12" ht="17.45" customHeight="1">
      <c r="B160" s="4"/>
      <c r="C160" s="4"/>
      <c r="D160" s="4"/>
      <c r="E160" s="4"/>
      <c r="F160" s="110"/>
      <c r="G160" s="110"/>
      <c r="H160" s="4"/>
      <c r="I160" s="4"/>
      <c r="J160" s="4"/>
      <c r="K160" s="4"/>
      <c r="L160" s="109"/>
    </row>
    <row r="161" spans="2:12" ht="17.45" customHeight="1">
      <c r="B161" s="4"/>
      <c r="C161" s="4"/>
      <c r="D161" s="4"/>
      <c r="E161" s="4"/>
      <c r="F161" s="110"/>
      <c r="G161" s="110"/>
      <c r="H161" s="4"/>
      <c r="I161" s="4"/>
      <c r="J161" s="4"/>
      <c r="K161" s="4"/>
      <c r="L161" s="109"/>
    </row>
    <row r="162" spans="2:12" ht="17.45" customHeight="1">
      <c r="B162" s="4"/>
      <c r="C162" s="4"/>
      <c r="D162" s="4"/>
      <c r="E162" s="4"/>
      <c r="F162" s="110"/>
      <c r="G162" s="110"/>
      <c r="H162" s="4"/>
      <c r="I162" s="4"/>
      <c r="J162" s="4"/>
      <c r="K162" s="4"/>
      <c r="L162" s="109"/>
    </row>
    <row r="163" spans="2:12" ht="17.45" customHeight="1">
      <c r="B163" s="4"/>
      <c r="C163" s="4"/>
      <c r="D163" s="4"/>
      <c r="E163" s="4"/>
      <c r="F163" s="110"/>
      <c r="G163" s="110"/>
      <c r="H163" s="4"/>
      <c r="I163" s="4"/>
      <c r="J163" s="4"/>
      <c r="K163" s="4"/>
      <c r="L163" s="109"/>
    </row>
    <row r="164" spans="2:12" ht="17.45" customHeight="1">
      <c r="B164" s="4"/>
      <c r="C164" s="4"/>
      <c r="D164" s="4"/>
      <c r="E164" s="4"/>
      <c r="F164" s="110"/>
      <c r="G164" s="110"/>
      <c r="H164" s="4"/>
      <c r="I164" s="4"/>
      <c r="J164" s="4"/>
      <c r="K164" s="4"/>
      <c r="L164" s="109"/>
    </row>
    <row r="165" spans="2:12" ht="17.45" customHeight="1">
      <c r="B165" s="4"/>
      <c r="C165" s="4"/>
      <c r="D165" s="4"/>
      <c r="E165" s="4"/>
      <c r="F165" s="110"/>
      <c r="G165" s="110"/>
      <c r="H165" s="4"/>
      <c r="I165" s="4"/>
      <c r="J165" s="4"/>
      <c r="K165" s="4"/>
      <c r="L165" s="109"/>
    </row>
    <row r="166" spans="2:12" ht="17.45" customHeight="1">
      <c r="B166" s="4"/>
      <c r="C166" s="4"/>
      <c r="D166" s="4"/>
      <c r="E166" s="4"/>
      <c r="F166" s="110"/>
      <c r="G166" s="110"/>
      <c r="H166" s="4"/>
      <c r="I166" s="4"/>
      <c r="J166" s="4"/>
      <c r="K166" s="4"/>
      <c r="L166" s="109"/>
    </row>
    <row r="167" spans="2:12" ht="17.45" customHeight="1">
      <c r="B167" s="4"/>
      <c r="C167" s="4"/>
      <c r="D167" s="4"/>
      <c r="E167" s="4"/>
      <c r="F167" s="110"/>
      <c r="G167" s="110"/>
      <c r="H167" s="4"/>
      <c r="I167" s="4"/>
      <c r="J167" s="4"/>
      <c r="K167" s="4"/>
      <c r="L167" s="109"/>
    </row>
    <row r="168" spans="2:12" ht="17.45" customHeight="1">
      <c r="B168" s="4"/>
      <c r="H168" s="4"/>
      <c r="I168" s="4"/>
      <c r="J168" s="4"/>
      <c r="K168" s="4"/>
      <c r="L168" s="109"/>
    </row>
    <row r="169" spans="2:12" ht="17.45" customHeight="1">
      <c r="B169" s="4"/>
      <c r="H169" s="4"/>
      <c r="I169" s="4"/>
      <c r="J169" s="4"/>
      <c r="K169" s="4"/>
      <c r="L169" s="109"/>
    </row>
    <row r="170" spans="2:12" ht="17.45" customHeight="1">
      <c r="B170" s="4"/>
      <c r="H170" s="4"/>
      <c r="I170" s="4"/>
      <c r="J170" s="4"/>
      <c r="K170" s="4"/>
      <c r="L170" s="109"/>
    </row>
    <row r="171" spans="2:12" ht="17.45" customHeight="1">
      <c r="H171" s="4"/>
      <c r="I171" s="4"/>
      <c r="J171" s="4"/>
      <c r="K171" s="4"/>
      <c r="L171" s="109"/>
    </row>
    <row r="172" spans="2:12" ht="17.45" customHeight="1">
      <c r="H172" s="4"/>
      <c r="I172" s="4"/>
      <c r="J172" s="4"/>
      <c r="K172" s="4"/>
      <c r="L172" s="109"/>
    </row>
    <row r="173" spans="2:12" ht="17.45" customHeight="1">
      <c r="H173" s="4"/>
      <c r="I173" s="4"/>
      <c r="J173" s="4"/>
      <c r="K173" s="4"/>
      <c r="L173" s="109"/>
    </row>
    <row r="174" spans="2:12" ht="17.45" customHeight="1">
      <c r="H174" s="4"/>
      <c r="I174" s="4"/>
      <c r="J174" s="4"/>
      <c r="K174" s="4"/>
      <c r="L174" s="109"/>
    </row>
    <row r="175" spans="2:12" ht="17.45" customHeight="1">
      <c r="H175" s="4"/>
    </row>
    <row r="176" spans="2:12" ht="17.45" customHeight="1">
      <c r="H176" s="4"/>
    </row>
    <row r="177" spans="8:8" ht="17.45" customHeight="1">
      <c r="H177" s="4"/>
    </row>
    <row r="178" spans="8:8" ht="17.45" customHeight="1">
      <c r="H178" s="4"/>
    </row>
  </sheetData>
  <mergeCells count="38">
    <mergeCell ref="E24:E28"/>
    <mergeCell ref="E29:E35"/>
    <mergeCell ref="E36:E40"/>
    <mergeCell ref="E41:E47"/>
    <mergeCell ref="E48:E49"/>
    <mergeCell ref="I14:I17"/>
    <mergeCell ref="C16:D16"/>
    <mergeCell ref="H18:H20"/>
    <mergeCell ref="I19:I20"/>
    <mergeCell ref="I21:J21"/>
    <mergeCell ref="E22:E23"/>
    <mergeCell ref="I22:I23"/>
    <mergeCell ref="C10:D10"/>
    <mergeCell ref="J11:J13"/>
    <mergeCell ref="K11:K13"/>
    <mergeCell ref="L11:L13"/>
    <mergeCell ref="M11:M13"/>
    <mergeCell ref="C13:D13"/>
    <mergeCell ref="M4:M5"/>
    <mergeCell ref="B6:D6"/>
    <mergeCell ref="H6:J6"/>
    <mergeCell ref="C7:D7"/>
    <mergeCell ref="H7:H17"/>
    <mergeCell ref="I8:I13"/>
    <mergeCell ref="J9:J10"/>
    <mergeCell ref="K9:K10"/>
    <mergeCell ref="L9:L10"/>
    <mergeCell ref="M9:M10"/>
    <mergeCell ref="B2:L2"/>
    <mergeCell ref="B3:D3"/>
    <mergeCell ref="H3:J3"/>
    <mergeCell ref="B4:D4"/>
    <mergeCell ref="E4:E5"/>
    <mergeCell ref="F4:F5"/>
    <mergeCell ref="G4:G5"/>
    <mergeCell ref="H4:J4"/>
    <mergeCell ref="K4:K5"/>
    <mergeCell ref="L4:L5"/>
  </mergeCells>
  <phoneticPr fontId="3" type="noConversion"/>
  <pageMargins left="0.43307086614173229" right="0.15748031496062992" top="0.27559055118110237" bottom="0.35433070866141736" header="0" footer="0"/>
  <pageSetup paperSize="9" scale="4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건가다가-총괄</vt:lpstr>
      <vt:lpstr>가족역량-총괄</vt:lpstr>
      <vt:lpstr>공동육아-총괄</vt:lpstr>
      <vt:lpstr>아이돌봄-총괄</vt:lpstr>
      <vt:lpstr>한국어교육-총괄</vt:lpstr>
      <vt:lpstr>Sheet1</vt:lpstr>
      <vt:lpstr>'가족역량-총괄'!Print_Area</vt:lpstr>
      <vt:lpstr>'건가다가-총괄'!Print_Area</vt:lpstr>
      <vt:lpstr>'공동육아-총괄'!Print_Area</vt:lpstr>
      <vt:lpstr>'아이돌봄-총괄'!Print_Area</vt:lpstr>
      <vt:lpstr>'한국어교육-총괄'!Print_Area</vt:lpstr>
      <vt:lpstr>'가족역량-총괄'!Print_Titles</vt:lpstr>
      <vt:lpstr>'건가다가-총괄'!Print_Titles</vt:lpstr>
      <vt:lpstr>'공동육아-총괄'!Print_Titles</vt:lpstr>
      <vt:lpstr>'아이돌봄-총괄'!Print_Titles</vt:lpstr>
      <vt:lpstr>'한국어교육-총괄'!Print_Titles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2019-03-04T06:59:54Z</dcterms:created>
  <dcterms:modified xsi:type="dcterms:W3CDTF">2019-03-04T07:35:13Z</dcterms:modified>
</cp:coreProperties>
</file>