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예산서.결산서\"/>
    </mc:Choice>
  </mc:AlternateContent>
  <bookViews>
    <workbookView xWindow="0" yWindow="0" windowWidth="28800" windowHeight="12285"/>
  </bookViews>
  <sheets>
    <sheet name="Sheet1 (2)" sheetId="4" r:id="rId1"/>
    <sheet name="Sheet2" sheetId="2" r:id="rId2"/>
    <sheet name="Sheet3" sheetId="3" r:id="rId3"/>
  </sheets>
  <definedNames>
    <definedName name="_xlnm.Print_Titles" localSheetId="0">'Sheet1 (2)'!$2:$5</definedName>
  </definedNames>
  <calcPr calcId="162913"/>
</workbook>
</file>

<file path=xl/calcChain.xml><?xml version="1.0" encoding="utf-8"?>
<calcChain xmlns="http://schemas.openxmlformats.org/spreadsheetml/2006/main">
  <c r="D25" i="4" l="1"/>
  <c r="S24" i="4"/>
  <c r="D24" i="4"/>
  <c r="S23" i="4"/>
  <c r="D23" i="4" s="1"/>
  <c r="E21" i="4"/>
  <c r="D21" i="4" s="1"/>
  <c r="D20" i="4" s="1"/>
  <c r="D19" i="4" s="1"/>
  <c r="T20" i="4"/>
  <c r="T19" i="4" s="1"/>
  <c r="S20" i="4"/>
  <c r="P20" i="4"/>
  <c r="Q20" i="4"/>
  <c r="J20" i="4"/>
  <c r="J19" i="4" s="1"/>
  <c r="I20" i="4"/>
  <c r="H20" i="4"/>
  <c r="N20" i="4"/>
  <c r="L20" i="4"/>
  <c r="L19" i="4" s="1"/>
  <c r="K20" i="4"/>
  <c r="O20" i="4"/>
  <c r="O19" i="4" s="1"/>
  <c r="M20" i="4"/>
  <c r="F20" i="4"/>
  <c r="S19" i="4"/>
  <c r="Q19" i="4"/>
  <c r="I19" i="4"/>
  <c r="H19" i="4"/>
  <c r="N19" i="4"/>
  <c r="K19" i="4"/>
  <c r="M19" i="4"/>
  <c r="F19" i="4"/>
  <c r="D18" i="4"/>
  <c r="D17" i="4" s="1"/>
  <c r="D16" i="4" s="1"/>
  <c r="S17" i="4"/>
  <c r="R17" i="4"/>
  <c r="S16" i="4"/>
  <c r="R16" i="4"/>
  <c r="D15" i="4"/>
  <c r="U14" i="4"/>
  <c r="T14" i="4"/>
  <c r="D14" i="4" s="1"/>
  <c r="E12" i="4"/>
  <c r="D12" i="4" s="1"/>
  <c r="G11" i="4"/>
  <c r="E11" i="4" s="1"/>
  <c r="D11" i="4" s="1"/>
  <c r="E9" i="4"/>
  <c r="D9" i="4" s="1"/>
  <c r="D8" i="4" s="1"/>
  <c r="D7" i="4" s="1"/>
  <c r="P8" i="4"/>
  <c r="P7" i="4" s="1"/>
  <c r="P6" i="4" s="1"/>
  <c r="Q8" i="4"/>
  <c r="Q7" i="4" s="1"/>
  <c r="J8" i="4"/>
  <c r="J7" i="4" s="1"/>
  <c r="I8" i="4"/>
  <c r="I7" i="4" s="1"/>
  <c r="I6" i="4" s="1"/>
  <c r="H8" i="4"/>
  <c r="N8" i="4"/>
  <c r="N7" i="4" s="1"/>
  <c r="N6" i="4" s="1"/>
  <c r="L8" i="4"/>
  <c r="L7" i="4" s="1"/>
  <c r="K8" i="4"/>
  <c r="K7" i="4" s="1"/>
  <c r="O8" i="4"/>
  <c r="O7" i="4" s="1"/>
  <c r="M8" i="4"/>
  <c r="M7" i="4" s="1"/>
  <c r="M6" i="4" s="1"/>
  <c r="F8" i="4"/>
  <c r="E8" i="4" s="1"/>
  <c r="H7" i="4"/>
  <c r="H6" i="4" s="1"/>
  <c r="F7" i="4"/>
  <c r="E7" i="4" s="1"/>
  <c r="U6" i="4"/>
  <c r="R6" i="4"/>
  <c r="F6" i="4"/>
  <c r="G10" i="4" l="1"/>
  <c r="E10" i="4" s="1"/>
  <c r="K6" i="4"/>
  <c r="Q6" i="4"/>
  <c r="O6" i="4"/>
  <c r="L6" i="4"/>
  <c r="J6" i="4"/>
  <c r="T13" i="4"/>
  <c r="E20" i="4"/>
  <c r="E19" i="4" s="1"/>
  <c r="D10" i="4"/>
  <c r="E6" i="4"/>
  <c r="D13" i="4" l="1"/>
  <c r="D6" i="4" s="1"/>
  <c r="T6" i="4"/>
</calcChain>
</file>

<file path=xl/sharedStrings.xml><?xml version="1.0" encoding="utf-8"?>
<sst xmlns="http://schemas.openxmlformats.org/spreadsheetml/2006/main" count="49" uniqueCount="41">
  <si>
    <t>보조금수입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</si>
  <si>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</si>
  <si>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</si>
  <si>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</si>
  <si>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세입합계</t>
    <phoneticPr fontId="2" type="noConversion"/>
  </si>
  <si>
    <t>보조금수입</t>
    <phoneticPr fontId="2" type="noConversion"/>
  </si>
  <si>
    <t>(단위 : 원)</t>
    <phoneticPr fontId="2" type="noConversion"/>
  </si>
  <si>
    <t>과           목</t>
    <phoneticPr fontId="2" type="noConversion"/>
  </si>
  <si>
    <t>보조금</t>
    <phoneticPr fontId="2" type="noConversion"/>
  </si>
  <si>
    <t>모국방문지원</t>
    <phoneticPr fontId="2" type="noConversion"/>
  </si>
  <si>
    <t>한국어교육</t>
    <phoneticPr fontId="2" type="noConversion"/>
  </si>
  <si>
    <t>방문교육</t>
    <phoneticPr fontId="2" type="noConversion"/>
  </si>
  <si>
    <t>종사자
사회복지수당</t>
    <phoneticPr fontId="2" type="noConversion"/>
  </si>
  <si>
    <t>한국어
학습지지원</t>
    <phoneticPr fontId="2" type="noConversion"/>
  </si>
  <si>
    <t>자부담</t>
    <phoneticPr fontId="2" type="noConversion"/>
  </si>
  <si>
    <t>자부담수입</t>
    <phoneticPr fontId="2" type="noConversion"/>
  </si>
  <si>
    <t>기               타               운               영               비</t>
    <phoneticPr fontId="2" type="noConversion"/>
  </si>
  <si>
    <t>센 터 운 영 비</t>
    <phoneticPr fontId="2" type="noConversion"/>
  </si>
  <si>
    <t>소계</t>
    <phoneticPr fontId="2" type="noConversion"/>
  </si>
  <si>
    <t>총계</t>
    <phoneticPr fontId="2" type="noConversion"/>
  </si>
  <si>
    <t>후원금</t>
    <phoneticPr fontId="2" type="noConversion"/>
  </si>
  <si>
    <t>후원금수입</t>
    <phoneticPr fontId="2" type="noConversion"/>
  </si>
  <si>
    <t>후원금</t>
    <phoneticPr fontId="2" type="noConversion"/>
  </si>
  <si>
    <t>결                      산                             액</t>
    <phoneticPr fontId="2" type="noConversion"/>
  </si>
  <si>
    <t>잡수입</t>
    <phoneticPr fontId="2" type="noConversion"/>
  </si>
  <si>
    <t>잡수입</t>
    <phoneticPr fontId="2" type="noConversion"/>
  </si>
  <si>
    <t>기타예금이자수입</t>
    <phoneticPr fontId="2" type="noConversion"/>
  </si>
  <si>
    <t>이용자부담금</t>
    <phoneticPr fontId="2" type="noConversion"/>
  </si>
  <si>
    <t>방문교육
이용자부담금</t>
    <phoneticPr fontId="2" type="noConversion"/>
  </si>
  <si>
    <t>이월금</t>
    <phoneticPr fontId="2" type="noConversion"/>
  </si>
  <si>
    <t>2018년 고성군건강가정·다문화가족지원센터 세입 총괄 결산서</t>
    <phoneticPr fontId="2" type="noConversion"/>
  </si>
  <si>
    <t>센터이용
자
부담금</t>
    <phoneticPr fontId="2" type="noConversion"/>
  </si>
  <si>
    <t>비지정
후원금</t>
    <phoneticPr fontId="2" type="noConversion"/>
  </si>
  <si>
    <t>지정
후원금</t>
    <phoneticPr fontId="2" type="noConversion"/>
  </si>
  <si>
    <t>강원랜드
복지재단
지원사업</t>
    <phoneticPr fontId="2" type="noConversion"/>
  </si>
  <si>
    <t>하나금융
나눔재단
지원사업</t>
    <phoneticPr fontId="2" type="noConversion"/>
  </si>
  <si>
    <t>양성평등
기금사업</t>
    <phoneticPr fontId="2" type="noConversion"/>
  </si>
  <si>
    <t>모두랑하모니
합창단</t>
    <phoneticPr fontId="2" type="noConversion"/>
  </si>
  <si>
    <t>기타잡수입</t>
    <phoneticPr fontId="2" type="noConversion"/>
  </si>
  <si>
    <t>아동
안전지도</t>
    <phoneticPr fontId="2" type="noConversion"/>
  </si>
  <si>
    <t>전년도이월금(후원금)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</si>
</sst>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41" fontId="5" fillId="0" borderId="2" xfId="1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0" xfId="0" applyNumberFormat="1" applyFont="1" applyFill="1" applyAlignment="1">
      <alignment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41" fontId="5" fillId="0" borderId="22" xfId="1" applyFont="1" applyFill="1" applyBorder="1" applyAlignment="1">
      <alignment horizontal="center" vertical="center"/>
    </xf>
    <xf numFmtId="41" fontId="5" fillId="0" borderId="31" xfId="1" applyFont="1" applyFill="1" applyBorder="1" applyAlignment="1">
      <alignment horizontal="center" vertical="center" wrapText="1"/>
    </xf>
    <xf numFmtId="41" fontId="5" fillId="0" borderId="29" xfId="1" applyFont="1" applyFill="1" applyBorder="1" applyAlignment="1">
      <alignment horizontal="center" vertical="center" wrapText="1"/>
    </xf>
    <xf numFmtId="41" fontId="5" fillId="0" borderId="30" xfId="1" applyFont="1" applyFill="1" applyBorder="1" applyAlignment="1">
      <alignment horizontal="center" vertical="center" wrapText="1"/>
    </xf>
    <xf numFmtId="41" fontId="5" fillId="0" borderId="32" xfId="1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1" fontId="4" fillId="0" borderId="34" xfId="0" applyNumberFormat="1" applyFont="1" applyFill="1" applyBorder="1" applyAlignment="1">
      <alignment vertical="center" shrinkToFit="1"/>
    </xf>
    <xf numFmtId="41" fontId="4" fillId="0" borderId="24" xfId="0" applyNumberFormat="1" applyFont="1" applyFill="1" applyBorder="1" applyAlignment="1">
      <alignment vertical="center" shrinkToFit="1"/>
    </xf>
    <xf numFmtId="41" fontId="4" fillId="0" borderId="19" xfId="1" applyFont="1" applyFill="1" applyBorder="1" applyAlignment="1">
      <alignment horizontal="center" vertical="center" shrinkToFit="1"/>
    </xf>
    <xf numFmtId="41" fontId="4" fillId="0" borderId="20" xfId="0" applyNumberFormat="1" applyFont="1" applyFill="1" applyBorder="1" applyAlignment="1">
      <alignment vertical="center" shrinkToFit="1"/>
    </xf>
    <xf numFmtId="41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41" fontId="4" fillId="0" borderId="8" xfId="0" applyNumberFormat="1" applyFont="1" applyFill="1" applyBorder="1" applyAlignment="1">
      <alignment vertical="center" shrinkToFit="1"/>
    </xf>
    <xf numFmtId="41" fontId="4" fillId="0" borderId="17" xfId="0" applyNumberFormat="1" applyFont="1" applyFill="1" applyBorder="1" applyAlignment="1">
      <alignment vertical="center" shrinkToFit="1"/>
    </xf>
    <xf numFmtId="41" fontId="4" fillId="0" borderId="2" xfId="1" applyFont="1" applyFill="1" applyBorder="1" applyAlignment="1">
      <alignment horizontal="center" vertical="center" shrinkToFit="1"/>
    </xf>
    <xf numFmtId="41" fontId="4" fillId="0" borderId="3" xfId="1" applyFont="1" applyFill="1" applyBorder="1" applyAlignment="1">
      <alignment vertical="center" shrinkToFit="1"/>
    </xf>
    <xf numFmtId="41" fontId="4" fillId="0" borderId="17" xfId="1" applyFont="1" applyFill="1" applyBorder="1" applyAlignment="1">
      <alignment vertical="center" shrinkToFit="1"/>
    </xf>
    <xf numFmtId="41" fontId="4" fillId="0" borderId="2" xfId="1" applyFont="1" applyFill="1" applyBorder="1" applyAlignment="1">
      <alignment vertical="center" shrinkToFit="1"/>
    </xf>
    <xf numFmtId="0" fontId="5" fillId="0" borderId="17" xfId="0" applyFont="1" applyFill="1" applyBorder="1">
      <alignment vertical="center"/>
    </xf>
    <xf numFmtId="41" fontId="5" fillId="0" borderId="8" xfId="0" applyNumberFormat="1" applyFont="1" applyFill="1" applyBorder="1">
      <alignment vertical="center"/>
    </xf>
    <xf numFmtId="41" fontId="5" fillId="0" borderId="17" xfId="0" applyNumberFormat="1" applyFont="1" applyFill="1" applyBorder="1">
      <alignment vertical="center"/>
    </xf>
    <xf numFmtId="41" fontId="5" fillId="0" borderId="3" xfId="1" applyFont="1" applyFill="1" applyBorder="1">
      <alignment vertical="center"/>
    </xf>
    <xf numFmtId="41" fontId="5" fillId="0" borderId="17" xfId="1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3" xfId="0" applyFont="1" applyFill="1" applyBorder="1">
      <alignment vertical="center"/>
    </xf>
    <xf numFmtId="41" fontId="4" fillId="0" borderId="8" xfId="0" applyNumberFormat="1" applyFont="1" applyFill="1" applyBorder="1">
      <alignment vertical="center"/>
    </xf>
    <xf numFmtId="41" fontId="4" fillId="0" borderId="17" xfId="0" applyNumberFormat="1" applyFont="1" applyFill="1" applyBorder="1">
      <alignment vertical="center"/>
    </xf>
    <xf numFmtId="41" fontId="4" fillId="0" borderId="3" xfId="1" applyFont="1" applyFill="1" applyBorder="1">
      <alignment vertical="center"/>
    </xf>
    <xf numFmtId="41" fontId="4" fillId="0" borderId="2" xfId="1" applyFont="1" applyFill="1" applyBorder="1">
      <alignment vertical="center"/>
    </xf>
    <xf numFmtId="41" fontId="4" fillId="0" borderId="17" xfId="1" applyFont="1" applyFill="1" applyBorder="1">
      <alignment vertical="center"/>
    </xf>
    <xf numFmtId="0" fontId="5" fillId="0" borderId="18" xfId="0" applyFont="1" applyFill="1" applyBorder="1">
      <alignment vertical="center"/>
    </xf>
    <xf numFmtId="0" fontId="5" fillId="0" borderId="15" xfId="0" applyFont="1" applyFill="1" applyBorder="1">
      <alignment vertical="center"/>
    </xf>
    <xf numFmtId="0" fontId="5" fillId="0" borderId="16" xfId="0" applyFont="1" applyFill="1" applyBorder="1">
      <alignment vertical="center"/>
    </xf>
    <xf numFmtId="41" fontId="5" fillId="0" borderId="35" xfId="0" applyNumberFormat="1" applyFont="1" applyFill="1" applyBorder="1">
      <alignment vertical="center"/>
    </xf>
    <xf numFmtId="41" fontId="5" fillId="0" borderId="18" xfId="1" applyFont="1" applyFill="1" applyBorder="1">
      <alignment vertical="center"/>
    </xf>
    <xf numFmtId="41" fontId="5" fillId="0" borderId="15" xfId="1" applyFont="1" applyFill="1" applyBorder="1">
      <alignment vertical="center"/>
    </xf>
    <xf numFmtId="41" fontId="5" fillId="0" borderId="16" xfId="1" applyFont="1" applyFill="1" applyBorder="1">
      <alignment vertical="center"/>
    </xf>
    <xf numFmtId="41" fontId="5" fillId="0" borderId="0" xfId="1" applyFont="1" applyFill="1">
      <alignment vertical="center"/>
    </xf>
    <xf numFmtId="41" fontId="5" fillId="0" borderId="0" xfId="0" applyNumberFormat="1" applyFont="1" applyFill="1">
      <alignment vertical="center"/>
    </xf>
    <xf numFmtId="0" fontId="5" fillId="0" borderId="22" xfId="0" applyFont="1" applyFill="1" applyBorder="1" applyAlignment="1">
      <alignment horizontal="center" vertical="center" wrapText="1"/>
    </xf>
    <xf numFmtId="41" fontId="4" fillId="0" borderId="36" xfId="0" applyNumberFormat="1" applyFont="1" applyFill="1" applyBorder="1" applyAlignment="1">
      <alignment vertical="center" shrinkToFit="1"/>
    </xf>
    <xf numFmtId="41" fontId="4" fillId="0" borderId="6" xfId="1" applyFont="1" applyFill="1" applyBorder="1" applyAlignment="1">
      <alignment vertical="center" shrinkToFit="1"/>
    </xf>
    <xf numFmtId="41" fontId="5" fillId="0" borderId="6" xfId="1" applyFont="1" applyFill="1" applyBorder="1">
      <alignment vertical="center"/>
    </xf>
    <xf numFmtId="41" fontId="4" fillId="0" borderId="6" xfId="1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33" xfId="0" applyFont="1" applyFill="1" applyBorder="1">
      <alignment vertical="center"/>
    </xf>
    <xf numFmtId="41" fontId="4" fillId="0" borderId="3" xfId="1" applyFont="1" applyFill="1" applyBorder="1" applyAlignment="1">
      <alignment vertical="center"/>
    </xf>
    <xf numFmtId="41" fontId="5" fillId="0" borderId="3" xfId="1" applyFont="1" applyFill="1" applyBorder="1" applyAlignment="1">
      <alignment vertical="center"/>
    </xf>
    <xf numFmtId="41" fontId="5" fillId="0" borderId="37" xfId="1" applyFont="1" applyFill="1" applyBorder="1" applyAlignment="1">
      <alignment vertical="center"/>
    </xf>
    <xf numFmtId="41" fontId="5" fillId="0" borderId="22" xfId="1" applyFont="1" applyFill="1" applyBorder="1" applyAlignment="1">
      <alignment horizontal="center" vertical="center" wrapText="1"/>
    </xf>
    <xf numFmtId="41" fontId="4" fillId="0" borderId="38" xfId="0" applyNumberFormat="1" applyFont="1" applyFill="1" applyBorder="1" applyAlignment="1">
      <alignment vertical="center" shrinkToFit="1"/>
    </xf>
    <xf numFmtId="41" fontId="4" fillId="0" borderId="7" xfId="1" applyFont="1" applyFill="1" applyBorder="1" applyAlignment="1">
      <alignment vertical="center" shrinkToFit="1"/>
    </xf>
    <xf numFmtId="41" fontId="5" fillId="0" borderId="7" xfId="1" applyFont="1" applyFill="1" applyBorder="1">
      <alignment vertical="center"/>
    </xf>
    <xf numFmtId="41" fontId="4" fillId="0" borderId="7" xfId="1" applyFont="1" applyFill="1" applyBorder="1">
      <alignment vertical="center"/>
    </xf>
    <xf numFmtId="41" fontId="5" fillId="0" borderId="39" xfId="1" applyFont="1" applyFill="1" applyBorder="1">
      <alignment vertical="center"/>
    </xf>
    <xf numFmtId="41" fontId="4" fillId="0" borderId="6" xfId="1" applyFont="1" applyFill="1" applyBorder="1" applyAlignment="1">
      <alignment vertical="center"/>
    </xf>
    <xf numFmtId="41" fontId="5" fillId="0" borderId="6" xfId="1" applyFont="1" applyFill="1" applyBorder="1" applyAlignment="1">
      <alignment vertical="center"/>
    </xf>
    <xf numFmtId="41" fontId="4" fillId="0" borderId="4" xfId="0" applyNumberFormat="1" applyFont="1" applyFill="1" applyBorder="1" applyAlignment="1">
      <alignment vertical="center" shrinkToFit="1"/>
    </xf>
    <xf numFmtId="41" fontId="4" fillId="0" borderId="5" xfId="0" applyNumberFormat="1" applyFont="1" applyFill="1" applyBorder="1" applyAlignment="1">
      <alignment vertical="center" shrinkToFit="1"/>
    </xf>
    <xf numFmtId="41" fontId="4" fillId="0" borderId="21" xfId="0" applyNumberFormat="1" applyFont="1" applyFill="1" applyBorder="1" applyAlignment="1">
      <alignment vertical="center" shrinkToFit="1"/>
    </xf>
    <xf numFmtId="41" fontId="5" fillId="0" borderId="18" xfId="1" applyFont="1" applyFill="1" applyBorder="1" applyAlignment="1">
      <alignment vertical="center"/>
    </xf>
    <xf numFmtId="0" fontId="5" fillId="0" borderId="29" xfId="0" applyNumberFormat="1" applyFont="1" applyFill="1" applyBorder="1" applyAlignment="1">
      <alignment horizontal="center" vertical="center"/>
    </xf>
    <xf numFmtId="0" fontId="5" fillId="0" borderId="30" xfId="0" applyNumberFormat="1" applyFont="1" applyFill="1" applyBorder="1" applyAlignment="1">
      <alignment horizontal="center" vertical="center"/>
    </xf>
    <xf numFmtId="0" fontId="5" fillId="0" borderId="31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3" xfId="0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26" xfId="0" applyFont="1" applyFill="1" applyBorder="1" applyAlignment="1">
      <alignment horizontal="right"/>
    </xf>
    <xf numFmtId="0" fontId="5" fillId="0" borderId="27" xfId="0" applyFont="1" applyFill="1" applyBorder="1" applyAlignment="1">
      <alignment horizontal="right"/>
    </xf>
    <xf numFmtId="0" fontId="5" fillId="0" borderId="28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abSelected="1" zoomScale="93" zoomScaleNormal="93" workbookViewId="0">
      <pane xSplit="21" ySplit="5" topLeftCell="V6" activePane="bottomRight" state="frozen"/>
      <selection pane="topRight" activeCell="V1" sqref="V1"/>
      <selection pane="bottomLeft" activeCell="A6" sqref="A6"/>
      <selection pane="bottomRight" activeCell="Y12" sqref="Y12"/>
    </sheetView>
  </sheetViews>
  <sheetFormatPr defaultRowHeight="12" x14ac:dyDescent="0.3"/>
  <cols>
    <col min="1" max="1" width="3.125" style="2" customWidth="1"/>
    <col min="2" max="2" width="2.75" style="2" customWidth="1"/>
    <col min="3" max="3" width="14.875" style="2" customWidth="1"/>
    <col min="4" max="4" width="11.125" style="2" customWidth="1"/>
    <col min="5" max="5" width="10.5" style="2" customWidth="1"/>
    <col min="6" max="6" width="10.375" style="45" customWidth="1"/>
    <col min="7" max="7" width="8.875" style="45" customWidth="1"/>
    <col min="8" max="8" width="9.5" style="45" customWidth="1"/>
    <col min="9" max="10" width="8.875" style="45" customWidth="1"/>
    <col min="11" max="14" width="9.375" style="45" customWidth="1"/>
    <col min="15" max="15" width="8.875" style="45" customWidth="1"/>
    <col min="16" max="16" width="9.625" style="45" customWidth="1"/>
    <col min="17" max="17" width="9.25" style="45" customWidth="1"/>
    <col min="18" max="18" width="8.75" style="45" customWidth="1"/>
    <col min="19" max="19" width="8.625" style="2" customWidth="1"/>
    <col min="20" max="20" width="8.5" style="2" customWidth="1"/>
    <col min="21" max="21" width="9" style="2" customWidth="1"/>
    <col min="22" max="22" width="12.75" style="2" bestFit="1" customWidth="1"/>
    <col min="23" max="16384" width="9" style="2"/>
  </cols>
  <sheetData>
    <row r="1" spans="1:23" ht="58.5" customHeight="1" thickBot="1" x14ac:dyDescent="0.35">
      <c r="A1" s="81" t="s">
        <v>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spans="1:23" ht="21" customHeight="1" thickBot="1" x14ac:dyDescent="0.25">
      <c r="A2" s="82" t="s">
        <v>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4"/>
    </row>
    <row r="3" spans="1:23" s="3" customFormat="1" ht="21" customHeight="1" thickBot="1" x14ac:dyDescent="0.35">
      <c r="A3" s="73" t="s">
        <v>7</v>
      </c>
      <c r="B3" s="74"/>
      <c r="C3" s="75"/>
      <c r="D3" s="70" t="s">
        <v>23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2"/>
    </row>
    <row r="4" spans="1:23" s="3" customFormat="1" ht="21" customHeight="1" thickBot="1" x14ac:dyDescent="0.35">
      <c r="A4" s="76"/>
      <c r="B4" s="77"/>
      <c r="C4" s="78"/>
      <c r="D4" s="79" t="s">
        <v>19</v>
      </c>
      <c r="E4" s="77" t="s">
        <v>17</v>
      </c>
      <c r="F4" s="77"/>
      <c r="G4" s="78"/>
      <c r="H4" s="73" t="s">
        <v>16</v>
      </c>
      <c r="I4" s="74"/>
      <c r="J4" s="74"/>
      <c r="K4" s="74"/>
      <c r="L4" s="74"/>
      <c r="M4" s="74"/>
      <c r="N4" s="74"/>
      <c r="O4" s="74"/>
      <c r="P4" s="74"/>
      <c r="Q4" s="75"/>
      <c r="R4" s="90" t="s">
        <v>22</v>
      </c>
      <c r="S4" s="91"/>
      <c r="T4" s="77" t="s">
        <v>27</v>
      </c>
      <c r="U4" s="78"/>
    </row>
    <row r="5" spans="1:23" s="13" customFormat="1" ht="53.25" customHeight="1" thickBot="1" x14ac:dyDescent="0.35">
      <c r="A5" s="4" t="s">
        <v>1</v>
      </c>
      <c r="B5" s="5" t="s">
        <v>2</v>
      </c>
      <c r="C5" s="6" t="s">
        <v>3</v>
      </c>
      <c r="D5" s="80"/>
      <c r="E5" s="4" t="s">
        <v>18</v>
      </c>
      <c r="F5" s="7" t="s">
        <v>8</v>
      </c>
      <c r="G5" s="11" t="s">
        <v>14</v>
      </c>
      <c r="H5" s="9" t="s">
        <v>37</v>
      </c>
      <c r="I5" s="10" t="s">
        <v>36</v>
      </c>
      <c r="J5" s="10" t="s">
        <v>39</v>
      </c>
      <c r="K5" s="10" t="s">
        <v>10</v>
      </c>
      <c r="L5" s="10" t="s">
        <v>11</v>
      </c>
      <c r="M5" s="10" t="s">
        <v>12</v>
      </c>
      <c r="N5" s="10" t="s">
        <v>9</v>
      </c>
      <c r="O5" s="10" t="s">
        <v>13</v>
      </c>
      <c r="P5" s="10" t="s">
        <v>34</v>
      </c>
      <c r="Q5" s="8" t="s">
        <v>35</v>
      </c>
      <c r="R5" s="58" t="s">
        <v>33</v>
      </c>
      <c r="S5" s="12" t="s">
        <v>32</v>
      </c>
      <c r="T5" s="47" t="s">
        <v>28</v>
      </c>
      <c r="U5" s="12" t="s">
        <v>31</v>
      </c>
    </row>
    <row r="6" spans="1:23" s="19" customFormat="1" ht="43.5" customHeight="1" x14ac:dyDescent="0.3">
      <c r="A6" s="92" t="s">
        <v>4</v>
      </c>
      <c r="B6" s="93"/>
      <c r="C6" s="94"/>
      <c r="D6" s="14">
        <f>D7+D10+D13+D16+D19+D23</f>
        <v>496398013</v>
      </c>
      <c r="E6" s="15">
        <f>E7+E10+E19</f>
        <v>348549700</v>
      </c>
      <c r="F6" s="16">
        <f>F7</f>
        <v>346504000</v>
      </c>
      <c r="G6" s="59">
        <v>2000000</v>
      </c>
      <c r="H6" s="66">
        <f t="shared" ref="H6:N6" si="0">H7+H19</f>
        <v>10004161</v>
      </c>
      <c r="I6" s="67">
        <f t="shared" si="0"/>
        <v>2181058</v>
      </c>
      <c r="J6" s="67">
        <f t="shared" si="0"/>
        <v>1200120</v>
      </c>
      <c r="K6" s="67">
        <f t="shared" si="0"/>
        <v>22167753</v>
      </c>
      <c r="L6" s="67">
        <f t="shared" si="0"/>
        <v>46718650</v>
      </c>
      <c r="M6" s="67">
        <f t="shared" si="0"/>
        <v>12183053</v>
      </c>
      <c r="N6" s="67">
        <f t="shared" si="0"/>
        <v>9902680</v>
      </c>
      <c r="O6" s="67">
        <f t="shared" ref="O6:Q6" si="1">O7+O19</f>
        <v>3782139</v>
      </c>
      <c r="P6" s="67">
        <f>P7+P19</f>
        <v>29221189</v>
      </c>
      <c r="Q6" s="68">
        <f t="shared" si="1"/>
        <v>5000000</v>
      </c>
      <c r="R6" s="48">
        <f>R16</f>
        <v>1500000</v>
      </c>
      <c r="S6" s="17">
        <v>1721363</v>
      </c>
      <c r="T6" s="48">
        <f>T13+T19</f>
        <v>608055</v>
      </c>
      <c r="U6" s="17">
        <f>U13+U19</f>
        <v>1658092</v>
      </c>
      <c r="V6" s="18"/>
    </row>
    <row r="7" spans="1:23" s="19" customFormat="1" ht="43.5" customHeight="1" x14ac:dyDescent="0.3">
      <c r="A7" s="87" t="s">
        <v>5</v>
      </c>
      <c r="B7" s="88"/>
      <c r="C7" s="89"/>
      <c r="D7" s="20">
        <f>D8</f>
        <v>488824000</v>
      </c>
      <c r="E7" s="21">
        <f t="shared" ref="E7:E12" si="2">SUM(F7:G7)</f>
        <v>346504000</v>
      </c>
      <c r="F7" s="22">
        <f>F8</f>
        <v>346504000</v>
      </c>
      <c r="G7" s="60"/>
      <c r="H7" s="24">
        <f t="shared" ref="H7:L8" si="3">H8</f>
        <v>10000000</v>
      </c>
      <c r="I7" s="25">
        <f t="shared" si="3"/>
        <v>2180000</v>
      </c>
      <c r="J7" s="25">
        <f t="shared" si="3"/>
        <v>1200000</v>
      </c>
      <c r="K7" s="25">
        <f t="shared" si="3"/>
        <v>22162000</v>
      </c>
      <c r="L7" s="25">
        <f t="shared" si="3"/>
        <v>46708000</v>
      </c>
      <c r="M7" s="25">
        <f t="shared" ref="M7:Q8" si="4">M8</f>
        <v>12180000</v>
      </c>
      <c r="N7" s="25">
        <f>N8</f>
        <v>9900000</v>
      </c>
      <c r="O7" s="25">
        <f t="shared" si="4"/>
        <v>3780000</v>
      </c>
      <c r="P7" s="25">
        <f>P8</f>
        <v>29210000</v>
      </c>
      <c r="Q7" s="23">
        <f t="shared" si="4"/>
        <v>5000000</v>
      </c>
      <c r="R7" s="49"/>
      <c r="S7" s="23"/>
      <c r="T7" s="49"/>
      <c r="U7" s="23"/>
      <c r="V7" s="18"/>
      <c r="W7" s="18"/>
    </row>
    <row r="8" spans="1:23" ht="43.5" customHeight="1" x14ac:dyDescent="0.3">
      <c r="A8" s="26"/>
      <c r="B8" s="85" t="s">
        <v>0</v>
      </c>
      <c r="C8" s="86"/>
      <c r="D8" s="27">
        <f>D9</f>
        <v>488824000</v>
      </c>
      <c r="E8" s="28">
        <f t="shared" si="2"/>
        <v>346504000</v>
      </c>
      <c r="F8" s="1">
        <f>F9</f>
        <v>346504000</v>
      </c>
      <c r="G8" s="61"/>
      <c r="H8" s="30">
        <f t="shared" si="3"/>
        <v>10000000</v>
      </c>
      <c r="I8" s="1">
        <f t="shared" si="3"/>
        <v>2180000</v>
      </c>
      <c r="J8" s="1">
        <f t="shared" si="3"/>
        <v>1200000</v>
      </c>
      <c r="K8" s="1">
        <f t="shared" si="3"/>
        <v>22162000</v>
      </c>
      <c r="L8" s="1">
        <f t="shared" si="3"/>
        <v>46708000</v>
      </c>
      <c r="M8" s="1">
        <f t="shared" si="4"/>
        <v>12180000</v>
      </c>
      <c r="N8" s="1">
        <f>N9</f>
        <v>9900000</v>
      </c>
      <c r="O8" s="1">
        <f t="shared" si="4"/>
        <v>3780000</v>
      </c>
      <c r="P8" s="1">
        <f>P9</f>
        <v>29210000</v>
      </c>
      <c r="Q8" s="29">
        <f t="shared" si="4"/>
        <v>5000000</v>
      </c>
      <c r="R8" s="50"/>
      <c r="S8" s="29"/>
      <c r="T8" s="50"/>
      <c r="U8" s="29"/>
    </row>
    <row r="9" spans="1:23" ht="43.5" customHeight="1" x14ac:dyDescent="0.3">
      <c r="A9" s="26"/>
      <c r="B9" s="31"/>
      <c r="C9" s="32" t="s">
        <v>0</v>
      </c>
      <c r="D9" s="27">
        <f>E9+M9+O9+K9+L9+N9+H9+I9+J9+Q9+P9+R9+S9+T9+U9</f>
        <v>488824000</v>
      </c>
      <c r="E9" s="28">
        <f t="shared" si="2"/>
        <v>346504000</v>
      </c>
      <c r="F9" s="1">
        <v>346504000</v>
      </c>
      <c r="G9" s="61"/>
      <c r="H9" s="30">
        <v>10000000</v>
      </c>
      <c r="I9" s="1">
        <v>2180000</v>
      </c>
      <c r="J9" s="1">
        <v>1200000</v>
      </c>
      <c r="K9" s="1">
        <v>22162000</v>
      </c>
      <c r="L9" s="1">
        <v>46708000</v>
      </c>
      <c r="M9" s="1">
        <v>12180000</v>
      </c>
      <c r="N9" s="1">
        <v>9900000</v>
      </c>
      <c r="O9" s="1">
        <v>3780000</v>
      </c>
      <c r="P9" s="1">
        <v>29210000</v>
      </c>
      <c r="Q9" s="29">
        <v>5000000</v>
      </c>
      <c r="R9" s="50"/>
      <c r="S9" s="29"/>
      <c r="T9" s="50"/>
      <c r="U9" s="29"/>
    </row>
    <row r="10" spans="1:23" ht="33.75" customHeight="1" x14ac:dyDescent="0.3">
      <c r="A10" s="87" t="s">
        <v>14</v>
      </c>
      <c r="B10" s="88"/>
      <c r="C10" s="89"/>
      <c r="D10" s="33">
        <f>E10+T10+U10</f>
        <v>2000000</v>
      </c>
      <c r="E10" s="34">
        <f t="shared" si="2"/>
        <v>2000000</v>
      </c>
      <c r="F10" s="1"/>
      <c r="G10" s="62">
        <f>G11</f>
        <v>2000000</v>
      </c>
      <c r="H10" s="30"/>
      <c r="I10" s="1"/>
      <c r="J10" s="1"/>
      <c r="K10" s="1"/>
      <c r="L10" s="1"/>
      <c r="M10" s="1"/>
      <c r="N10" s="1"/>
      <c r="O10" s="1"/>
      <c r="P10" s="1"/>
      <c r="Q10" s="29"/>
      <c r="R10" s="50"/>
      <c r="S10" s="29"/>
      <c r="T10" s="51"/>
      <c r="U10" s="35"/>
    </row>
    <row r="11" spans="1:23" ht="33.75" customHeight="1" x14ac:dyDescent="0.3">
      <c r="A11" s="26"/>
      <c r="B11" s="85" t="s">
        <v>14</v>
      </c>
      <c r="C11" s="86"/>
      <c r="D11" s="27">
        <f>E11+T11+U11</f>
        <v>2000000</v>
      </c>
      <c r="E11" s="28">
        <f t="shared" si="2"/>
        <v>2000000</v>
      </c>
      <c r="F11" s="1"/>
      <c r="G11" s="61">
        <f>G12</f>
        <v>2000000</v>
      </c>
      <c r="H11" s="30"/>
      <c r="I11" s="1"/>
      <c r="J11" s="1"/>
      <c r="K11" s="1"/>
      <c r="L11" s="1"/>
      <c r="M11" s="1"/>
      <c r="N11" s="1"/>
      <c r="O11" s="1"/>
      <c r="P11" s="1"/>
      <c r="Q11" s="29"/>
      <c r="R11" s="50"/>
      <c r="S11" s="29"/>
      <c r="T11" s="50"/>
      <c r="U11" s="29"/>
    </row>
    <row r="12" spans="1:23" ht="33.75" customHeight="1" x14ac:dyDescent="0.3">
      <c r="A12" s="26"/>
      <c r="B12" s="31"/>
      <c r="C12" s="32" t="s">
        <v>15</v>
      </c>
      <c r="D12" s="27">
        <f>E12+T12+U12</f>
        <v>2000000</v>
      </c>
      <c r="E12" s="28">
        <f t="shared" si="2"/>
        <v>2000000</v>
      </c>
      <c r="F12" s="1"/>
      <c r="G12" s="61">
        <v>2000000</v>
      </c>
      <c r="H12" s="30"/>
      <c r="I12" s="1"/>
      <c r="J12" s="1"/>
      <c r="K12" s="1"/>
      <c r="L12" s="1"/>
      <c r="M12" s="1"/>
      <c r="N12" s="1"/>
      <c r="O12" s="1"/>
      <c r="P12" s="1"/>
      <c r="Q12" s="29"/>
      <c r="R12" s="50"/>
      <c r="S12" s="29"/>
      <c r="T12" s="50"/>
      <c r="U12" s="32"/>
    </row>
    <row r="13" spans="1:23" ht="33.75" customHeight="1" x14ac:dyDescent="0.3">
      <c r="A13" s="87" t="s">
        <v>27</v>
      </c>
      <c r="B13" s="88"/>
      <c r="C13" s="89"/>
      <c r="D13" s="33">
        <f>T13+U13</f>
        <v>2263000</v>
      </c>
      <c r="E13" s="28"/>
      <c r="F13" s="1"/>
      <c r="G13" s="61"/>
      <c r="H13" s="30"/>
      <c r="I13" s="1"/>
      <c r="J13" s="1"/>
      <c r="K13" s="1"/>
      <c r="L13" s="1"/>
      <c r="M13" s="1"/>
      <c r="N13" s="1"/>
      <c r="O13" s="1"/>
      <c r="P13" s="1"/>
      <c r="Q13" s="29"/>
      <c r="R13" s="50"/>
      <c r="S13" s="29"/>
      <c r="T13" s="51">
        <f>T14</f>
        <v>608000</v>
      </c>
      <c r="U13" s="35">
        <v>1655000</v>
      </c>
    </row>
    <row r="14" spans="1:23" ht="33.75" customHeight="1" x14ac:dyDescent="0.3">
      <c r="A14" s="26"/>
      <c r="B14" s="85" t="s">
        <v>27</v>
      </c>
      <c r="C14" s="86"/>
      <c r="D14" s="27">
        <f t="shared" ref="D14:D15" si="5">T14+U14</f>
        <v>2263000</v>
      </c>
      <c r="E14" s="28"/>
      <c r="F14" s="1"/>
      <c r="G14" s="61"/>
      <c r="H14" s="30"/>
      <c r="I14" s="1"/>
      <c r="J14" s="1"/>
      <c r="K14" s="1"/>
      <c r="L14" s="1"/>
      <c r="M14" s="1"/>
      <c r="N14" s="1"/>
      <c r="O14" s="1"/>
      <c r="P14" s="1"/>
      <c r="Q14" s="29"/>
      <c r="R14" s="50"/>
      <c r="S14" s="29"/>
      <c r="T14" s="50">
        <f t="shared" ref="T14:U14" si="6">T15</f>
        <v>608000</v>
      </c>
      <c r="U14" s="29">
        <f t="shared" si="6"/>
        <v>1655000</v>
      </c>
    </row>
    <row r="15" spans="1:23" ht="33.75" customHeight="1" x14ac:dyDescent="0.3">
      <c r="A15" s="26"/>
      <c r="B15" s="31"/>
      <c r="C15" s="32" t="s">
        <v>27</v>
      </c>
      <c r="D15" s="27">
        <f t="shared" si="5"/>
        <v>2263000</v>
      </c>
      <c r="E15" s="28"/>
      <c r="F15" s="1"/>
      <c r="G15" s="61"/>
      <c r="H15" s="30"/>
      <c r="I15" s="1"/>
      <c r="J15" s="1"/>
      <c r="K15" s="1"/>
      <c r="L15" s="1"/>
      <c r="M15" s="1"/>
      <c r="N15" s="1"/>
      <c r="O15" s="1"/>
      <c r="P15" s="1"/>
      <c r="Q15" s="29"/>
      <c r="R15" s="50"/>
      <c r="S15" s="29"/>
      <c r="T15" s="50">
        <v>608000</v>
      </c>
      <c r="U15" s="32">
        <v>1655000</v>
      </c>
    </row>
    <row r="16" spans="1:23" ht="21.75" customHeight="1" x14ac:dyDescent="0.3">
      <c r="A16" s="87" t="s">
        <v>20</v>
      </c>
      <c r="B16" s="88"/>
      <c r="C16" s="89"/>
      <c r="D16" s="33">
        <f>D17</f>
        <v>2680000</v>
      </c>
      <c r="E16" s="30"/>
      <c r="F16" s="1"/>
      <c r="G16" s="61"/>
      <c r="H16" s="30"/>
      <c r="I16" s="1"/>
      <c r="J16" s="1"/>
      <c r="K16" s="1"/>
      <c r="L16" s="1"/>
      <c r="M16" s="1"/>
      <c r="N16" s="1"/>
      <c r="O16" s="1"/>
      <c r="P16" s="1"/>
      <c r="Q16" s="29"/>
      <c r="R16" s="49">
        <f>R17</f>
        <v>1500000</v>
      </c>
      <c r="S16" s="23">
        <f>S17</f>
        <v>1180000</v>
      </c>
      <c r="T16" s="50"/>
      <c r="U16" s="29"/>
    </row>
    <row r="17" spans="1:24" ht="21.75" customHeight="1" x14ac:dyDescent="0.3">
      <c r="A17" s="26"/>
      <c r="B17" s="85" t="s">
        <v>21</v>
      </c>
      <c r="C17" s="86"/>
      <c r="D17" s="27">
        <f>D18</f>
        <v>2680000</v>
      </c>
      <c r="E17" s="30"/>
      <c r="F17" s="1"/>
      <c r="G17" s="61"/>
      <c r="H17" s="30"/>
      <c r="I17" s="1"/>
      <c r="J17" s="1"/>
      <c r="K17" s="1"/>
      <c r="L17" s="1"/>
      <c r="M17" s="1"/>
      <c r="N17" s="1"/>
      <c r="O17" s="1"/>
      <c r="P17" s="1"/>
      <c r="Q17" s="29"/>
      <c r="R17" s="50">
        <f>R18</f>
        <v>1500000</v>
      </c>
      <c r="S17" s="29">
        <f>S18</f>
        <v>1180000</v>
      </c>
      <c r="T17" s="50"/>
      <c r="U17" s="29"/>
    </row>
    <row r="18" spans="1:24" ht="21.75" customHeight="1" x14ac:dyDescent="0.3">
      <c r="A18" s="26"/>
      <c r="B18" s="31"/>
      <c r="C18" s="32" t="s">
        <v>21</v>
      </c>
      <c r="D18" s="27">
        <f>R18+S18</f>
        <v>2680000</v>
      </c>
      <c r="E18" s="30"/>
      <c r="F18" s="1"/>
      <c r="G18" s="61"/>
      <c r="H18" s="30"/>
      <c r="I18" s="1"/>
      <c r="J18" s="1"/>
      <c r="K18" s="1"/>
      <c r="L18" s="1"/>
      <c r="M18" s="1"/>
      <c r="N18" s="1"/>
      <c r="O18" s="1"/>
      <c r="P18" s="1"/>
      <c r="Q18" s="29"/>
      <c r="R18" s="50">
        <v>1500000</v>
      </c>
      <c r="S18" s="29">
        <v>1180000</v>
      </c>
      <c r="T18" s="50"/>
      <c r="U18" s="29"/>
    </row>
    <row r="19" spans="1:24" ht="21.75" customHeight="1" x14ac:dyDescent="0.3">
      <c r="A19" s="87" t="s">
        <v>24</v>
      </c>
      <c r="B19" s="88"/>
      <c r="C19" s="89"/>
      <c r="D19" s="33">
        <f t="shared" ref="D19:F20" si="7">D20</f>
        <v>90306</v>
      </c>
      <c r="E19" s="34">
        <f t="shared" si="7"/>
        <v>45700</v>
      </c>
      <c r="F19" s="36">
        <f t="shared" si="7"/>
        <v>45700</v>
      </c>
      <c r="G19" s="62"/>
      <c r="H19" s="37">
        <f t="shared" ref="H19:L20" si="8">H20</f>
        <v>4161</v>
      </c>
      <c r="I19" s="36">
        <f t="shared" si="8"/>
        <v>1058</v>
      </c>
      <c r="J19" s="36">
        <f t="shared" si="8"/>
        <v>120</v>
      </c>
      <c r="K19" s="36">
        <f t="shared" si="8"/>
        <v>5753</v>
      </c>
      <c r="L19" s="36">
        <f t="shared" si="8"/>
        <v>10650</v>
      </c>
      <c r="M19" s="36">
        <f t="shared" ref="M19:Q20" si="9">M20</f>
        <v>3053</v>
      </c>
      <c r="N19" s="36">
        <f>N20</f>
        <v>2680</v>
      </c>
      <c r="O19" s="36">
        <f t="shared" si="9"/>
        <v>2139</v>
      </c>
      <c r="P19" s="36">
        <v>11189</v>
      </c>
      <c r="Q19" s="35">
        <f t="shared" si="9"/>
        <v>0</v>
      </c>
      <c r="R19" s="64"/>
      <c r="S19" s="55">
        <f>S20</f>
        <v>656</v>
      </c>
      <c r="T19" s="52">
        <f>T20</f>
        <v>55</v>
      </c>
      <c r="U19" s="35">
        <v>3092</v>
      </c>
      <c r="W19" s="46"/>
      <c r="X19" s="46"/>
    </row>
    <row r="20" spans="1:24" ht="21.75" customHeight="1" x14ac:dyDescent="0.3">
      <c r="A20" s="26"/>
      <c r="B20" s="85" t="s">
        <v>25</v>
      </c>
      <c r="C20" s="86"/>
      <c r="D20" s="27">
        <f>D21+D22</f>
        <v>90306</v>
      </c>
      <c r="E20" s="28">
        <f t="shared" si="7"/>
        <v>45700</v>
      </c>
      <c r="F20" s="1">
        <f t="shared" si="7"/>
        <v>45700</v>
      </c>
      <c r="G20" s="61"/>
      <c r="H20" s="30">
        <f t="shared" si="8"/>
        <v>4161</v>
      </c>
      <c r="I20" s="1">
        <f t="shared" si="8"/>
        <v>1058</v>
      </c>
      <c r="J20" s="1">
        <f t="shared" si="8"/>
        <v>120</v>
      </c>
      <c r="K20" s="1">
        <f t="shared" si="8"/>
        <v>5753</v>
      </c>
      <c r="L20" s="1">
        <f t="shared" si="8"/>
        <v>10650</v>
      </c>
      <c r="M20" s="1">
        <f t="shared" si="9"/>
        <v>3053</v>
      </c>
      <c r="N20" s="1">
        <f>N21</f>
        <v>2680</v>
      </c>
      <c r="O20" s="1">
        <f t="shared" si="9"/>
        <v>2139</v>
      </c>
      <c r="P20" s="1">
        <f>P21</f>
        <v>11189</v>
      </c>
      <c r="Q20" s="29">
        <f t="shared" si="9"/>
        <v>0</v>
      </c>
      <c r="R20" s="65"/>
      <c r="S20" s="56">
        <f>S21</f>
        <v>656</v>
      </c>
      <c r="T20" s="53">
        <f>T21</f>
        <v>55</v>
      </c>
      <c r="U20" s="29">
        <v>3092</v>
      </c>
    </row>
    <row r="21" spans="1:24" ht="21.75" customHeight="1" x14ac:dyDescent="0.3">
      <c r="A21" s="26"/>
      <c r="B21" s="31"/>
      <c r="C21" s="32" t="s">
        <v>26</v>
      </c>
      <c r="D21" s="27">
        <f>E21+M21+O21+K21+L21+N21+H21+I21+J21+Q21+P21+S21+T21+U21</f>
        <v>90306</v>
      </c>
      <c r="E21" s="28">
        <f>F21+G21</f>
        <v>45700</v>
      </c>
      <c r="F21" s="1">
        <v>45700</v>
      </c>
      <c r="G21" s="61"/>
      <c r="H21" s="30">
        <v>4161</v>
      </c>
      <c r="I21" s="1">
        <v>1058</v>
      </c>
      <c r="J21" s="1">
        <v>120</v>
      </c>
      <c r="K21" s="1">
        <v>5753</v>
      </c>
      <c r="L21" s="1">
        <v>10650</v>
      </c>
      <c r="M21" s="1">
        <v>3053</v>
      </c>
      <c r="N21" s="1">
        <v>2680</v>
      </c>
      <c r="O21" s="1">
        <v>2139</v>
      </c>
      <c r="P21" s="1">
        <v>11189</v>
      </c>
      <c r="Q21" s="29">
        <v>0</v>
      </c>
      <c r="R21" s="65"/>
      <c r="S21" s="56">
        <v>656</v>
      </c>
      <c r="T21" s="53">
        <v>55</v>
      </c>
      <c r="U21" s="29">
        <v>3092</v>
      </c>
    </row>
    <row r="22" spans="1:24" ht="21.75" customHeight="1" x14ac:dyDescent="0.3">
      <c r="A22" s="26"/>
      <c r="B22" s="31"/>
      <c r="C22" s="32" t="s">
        <v>38</v>
      </c>
      <c r="D22" s="27"/>
      <c r="E22" s="28"/>
      <c r="F22" s="1"/>
      <c r="G22" s="61"/>
      <c r="H22" s="30"/>
      <c r="I22" s="1"/>
      <c r="J22" s="1"/>
      <c r="K22" s="1"/>
      <c r="L22" s="1"/>
      <c r="M22" s="1"/>
      <c r="N22" s="1"/>
      <c r="O22" s="1"/>
      <c r="P22" s="1"/>
      <c r="Q22" s="29"/>
      <c r="R22" s="65"/>
      <c r="S22" s="56"/>
      <c r="T22" s="53"/>
      <c r="U22" s="29"/>
    </row>
    <row r="23" spans="1:24" ht="18.75" customHeight="1" x14ac:dyDescent="0.3">
      <c r="A23" s="87" t="s">
        <v>29</v>
      </c>
      <c r="B23" s="88"/>
      <c r="C23" s="89"/>
      <c r="D23" s="33">
        <f>P23+S23</f>
        <v>540707</v>
      </c>
      <c r="E23" s="37"/>
      <c r="F23" s="1"/>
      <c r="G23" s="61"/>
      <c r="H23" s="30"/>
      <c r="I23" s="1"/>
      <c r="J23" s="1"/>
      <c r="K23" s="1"/>
      <c r="L23" s="1"/>
      <c r="M23" s="1"/>
      <c r="N23" s="1"/>
      <c r="O23" s="1"/>
      <c r="P23" s="36"/>
      <c r="Q23" s="29"/>
      <c r="R23" s="64"/>
      <c r="S23" s="55">
        <f>S24</f>
        <v>540707</v>
      </c>
      <c r="T23" s="53"/>
      <c r="U23" s="35"/>
    </row>
    <row r="24" spans="1:24" ht="18.75" customHeight="1" x14ac:dyDescent="0.3">
      <c r="A24" s="26"/>
      <c r="B24" s="85" t="s">
        <v>29</v>
      </c>
      <c r="C24" s="86"/>
      <c r="D24" s="27">
        <f>D25</f>
        <v>540707</v>
      </c>
      <c r="E24" s="30"/>
      <c r="F24" s="1"/>
      <c r="G24" s="61"/>
      <c r="H24" s="30"/>
      <c r="I24" s="1"/>
      <c r="J24" s="1"/>
      <c r="K24" s="1"/>
      <c r="L24" s="1"/>
      <c r="M24" s="1"/>
      <c r="N24" s="1"/>
      <c r="O24" s="1"/>
      <c r="P24" s="1"/>
      <c r="Q24" s="29"/>
      <c r="R24" s="65"/>
      <c r="S24" s="56">
        <f>SUM(S25:T25)</f>
        <v>540707</v>
      </c>
      <c r="T24" s="53"/>
      <c r="U24" s="29"/>
    </row>
    <row r="25" spans="1:24" ht="18.75" customHeight="1" thickBot="1" x14ac:dyDescent="0.35">
      <c r="A25" s="38"/>
      <c r="B25" s="39"/>
      <c r="C25" s="40" t="s">
        <v>40</v>
      </c>
      <c r="D25" s="41">
        <f>E25+S25</f>
        <v>540707</v>
      </c>
      <c r="E25" s="42"/>
      <c r="F25" s="43"/>
      <c r="G25" s="63"/>
      <c r="H25" s="42"/>
      <c r="I25" s="43"/>
      <c r="J25" s="43"/>
      <c r="K25" s="43"/>
      <c r="L25" s="43"/>
      <c r="M25" s="43"/>
      <c r="N25" s="43"/>
      <c r="O25" s="43"/>
      <c r="P25" s="43"/>
      <c r="Q25" s="44"/>
      <c r="R25" s="69"/>
      <c r="S25" s="57">
        <v>540707</v>
      </c>
      <c r="T25" s="54"/>
      <c r="U25" s="44"/>
    </row>
    <row r="28" spans="1:24" ht="16.5" customHeight="1" x14ac:dyDescent="0.3"/>
  </sheetData>
  <mergeCells count="22">
    <mergeCell ref="A1:U1"/>
    <mergeCell ref="A2:U2"/>
    <mergeCell ref="A3:C4"/>
    <mergeCell ref="D3:U3"/>
    <mergeCell ref="D4:D5"/>
    <mergeCell ref="E4:G4"/>
    <mergeCell ref="R4:S4"/>
    <mergeCell ref="T4:U4"/>
    <mergeCell ref="B24:C24"/>
    <mergeCell ref="H4:Q4"/>
    <mergeCell ref="B14:C14"/>
    <mergeCell ref="A16:C16"/>
    <mergeCell ref="B17:C17"/>
    <mergeCell ref="A19:C19"/>
    <mergeCell ref="B20:C20"/>
    <mergeCell ref="A23:C23"/>
    <mergeCell ref="A6:C6"/>
    <mergeCell ref="A7:C7"/>
    <mergeCell ref="B8:C8"/>
    <mergeCell ref="A10:C10"/>
    <mergeCell ref="B11:C11"/>
    <mergeCell ref="A13:C13"/>
  </mergeCells>
  <phoneticPr fontId="2" type="noConversion"/>
  <pageMargins left="3.937007874015748E-2" right="3.937007874015748E-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 (2)</vt:lpstr>
      <vt:lpstr>Sheet2</vt:lpstr>
      <vt:lpstr>Sheet3</vt:lpstr>
      <vt:lpstr>'Sheet1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 User</cp:lastModifiedBy>
  <cp:lastPrinted>2019-03-13T06:17:44Z</cp:lastPrinted>
  <dcterms:created xsi:type="dcterms:W3CDTF">2016-01-12T04:06:30Z</dcterms:created>
  <dcterms:modified xsi:type="dcterms:W3CDTF">2019-03-13T07:24:47Z</dcterms:modified>
</cp:coreProperties>
</file>