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4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D31" i="11" l="1"/>
  <c r="F19" i="10" l="1"/>
  <c r="F16" i="10"/>
  <c r="F15" i="10"/>
  <c r="F12" i="10"/>
  <c r="D17" i="10" l="1"/>
  <c r="D18" i="10" s="1"/>
  <c r="D13" i="10"/>
  <c r="D14" i="10" s="1"/>
  <c r="F17" i="10" l="1"/>
  <c r="F18" i="10" s="1"/>
  <c r="F13" i="10"/>
  <c r="F14" i="10" s="1"/>
  <c r="E21" i="10" l="1"/>
  <c r="E22" i="10" s="1"/>
  <c r="E13" i="10"/>
  <c r="E14" i="10" s="1"/>
  <c r="E17" i="10"/>
  <c r="E18" i="10" s="1"/>
  <c r="E25" i="10"/>
  <c r="E26" i="10" s="1"/>
  <c r="E10" i="10"/>
  <c r="E11" i="10" s="1"/>
  <c r="E27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38" i="11" l="1"/>
  <c r="F8" i="10" l="1"/>
  <c r="F9" i="10"/>
  <c r="D10" i="10"/>
  <c r="D11" i="10" s="1"/>
  <c r="F7" i="10"/>
  <c r="F24" i="10"/>
  <c r="F23" i="10"/>
  <c r="D25" i="10"/>
  <c r="D26" i="10" s="1"/>
  <c r="D21" i="10"/>
  <c r="D22" i="10" s="1"/>
  <c r="D27" i="10" s="1"/>
  <c r="F20" i="10"/>
  <c r="F21" i="10" s="1"/>
  <c r="F22" i="10" s="1"/>
  <c r="F25" i="10" l="1"/>
  <c r="F26" i="10" s="1"/>
  <c r="F10" i="10"/>
  <c r="F11" i="10" s="1"/>
  <c r="F27" i="10"/>
  <c r="F30" i="11" l="1"/>
  <c r="F31" i="11"/>
  <c r="D32" i="11"/>
  <c r="D33" i="11" s="1"/>
  <c r="F29" i="11"/>
  <c r="F35" i="11"/>
  <c r="F36" i="11" s="1"/>
  <c r="F37" i="11" s="1"/>
  <c r="D36" i="11"/>
  <c r="D37" i="11" s="1"/>
  <c r="F32" i="11" l="1"/>
  <c r="F33" i="11" s="1"/>
  <c r="F10" i="11"/>
  <c r="F11" i="11"/>
  <c r="F8" i="11"/>
  <c r="F9" i="11"/>
  <c r="F7" i="11"/>
  <c r="D12" i="11"/>
  <c r="F12" i="11" l="1"/>
  <c r="F14" i="11"/>
  <c r="D15" i="11"/>
  <c r="F13" i="11"/>
  <c r="F15" i="11" s="1"/>
  <c r="F19" i="11"/>
  <c r="F20" i="11"/>
  <c r="F21" i="11"/>
  <c r="F17" i="11"/>
  <c r="F16" i="11"/>
  <c r="D22" i="11"/>
  <c r="D23" i="11"/>
  <c r="F18" i="11"/>
  <c r="F22" i="11" l="1"/>
  <c r="F23" i="11" s="1"/>
  <c r="F25" i="11"/>
  <c r="F26" i="11"/>
  <c r="F24" i="11"/>
  <c r="D27" i="11"/>
  <c r="D28" i="11" s="1"/>
  <c r="D38" i="11" s="1"/>
  <c r="F27" i="11" l="1"/>
  <c r="F28" i="11" s="1"/>
  <c r="F38" i="11" s="1"/>
</calcChain>
</file>

<file path=xl/sharedStrings.xml><?xml version="1.0" encoding="utf-8"?>
<sst xmlns="http://schemas.openxmlformats.org/spreadsheetml/2006/main" count="115" uniqueCount="83">
  <si>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</si>
  <si>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</si>
  <si>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</si>
  <si>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</si>
  <si>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</si>
  <si>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</si>
  <si>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</si>
  <si>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</si>
  <si>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</si>
  <si>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</si>
  <si>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</si>
  <si>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</si>
  <si>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</si>
  <si>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</si>
  <si>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</si>
  <si>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</si>
  <si>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</si>
  <si>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</si>
  <si>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</si>
  <si>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</si>
  <si>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</si>
  <si>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</si>
  <si>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</si>
  <si>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</si>
  <si>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</si>
  <si>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</si>
  <si>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</si>
  <si>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</si>
  <si>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</si>
  <si>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</si>
  <si>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</si>
  <si>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</si>
  <si>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</si>
  <si>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</si>
  <si>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</si>
  <si>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</si>
  <si>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</si>
  <si>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</si>
  <si>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</si>
  <si>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</si>
  <si>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</si>
  <si>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</si>
  <si>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</si>
  <si>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</si>
  <si>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</si>
  <si>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</si>
  <si>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</si>
  <si>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</si>
  <si>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</si>
  <si>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</si>
  <si>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</si>
  <si>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</si>
  <si>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</si>
  <si>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</si>
  <si>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</si>
  <si>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</si>
  <si>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</si>
  <si>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</si>
  <si>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</si>
  <si>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</si>
  <si>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</si>
  <si>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</si>
  <si>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</si>
  <si>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</si>
  <si>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</si>
  <si>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</si>
  <si>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전년도
예산액</t>
    <phoneticPr fontId="2" type="noConversion"/>
  </si>
  <si>
    <t>운영지원사업 외 14개 사업</t>
    <phoneticPr fontId="2" type="noConversion"/>
  </si>
  <si>
    <t>운영지원사업 외 15개 사업</t>
    <phoneticPr fontId="2" type="noConversion"/>
  </si>
  <si>
    <t>법인전출금</t>
    <phoneticPr fontId="2" type="noConversion"/>
  </si>
  <si>
    <t>법인전출금</t>
    <phoneticPr fontId="2" type="noConversion"/>
  </si>
  <si>
    <t>운영지원사업 외 6개 사업</t>
    <phoneticPr fontId="2" type="noConversion"/>
  </si>
  <si>
    <t>운영지원사업 외 4개 사업</t>
    <phoneticPr fontId="2" type="noConversion"/>
  </si>
  <si>
    <t>운영지원사업 외 10개 사업</t>
    <phoneticPr fontId="2" type="noConversion"/>
  </si>
  <si>
    <t>운영지원사업 외 9개 사업</t>
    <phoneticPr fontId="2" type="noConversion"/>
  </si>
  <si>
    <t>운영지원사업</t>
    <phoneticPr fontId="2" type="noConversion"/>
  </si>
  <si>
    <t>운영지원사업 외 29개 사업</t>
    <phoneticPr fontId="2" type="noConversion"/>
  </si>
  <si>
    <t>후원금사업</t>
    <phoneticPr fontId="2" type="noConversion"/>
  </si>
  <si>
    <t>2024년도 남원시가족센터 세입〮세출명세서</t>
    <phoneticPr fontId="2" type="noConversion"/>
  </si>
  <si>
    <t>2024년도 남원시가족센터 세입〮세출명세서</t>
    <phoneticPr fontId="2" type="noConversion"/>
  </si>
  <si>
    <t>운영지원사업 외 7개 사업</t>
    <phoneticPr fontId="2" type="noConversion"/>
  </si>
  <si>
    <t>운영지원사업 외 18개 사업</t>
    <phoneticPr fontId="2" type="noConversion"/>
  </si>
  <si>
    <t>운영지원사업 외 27개 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</si>
</sst>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(예상) 후원금 사업비 &quot;###,###&quot;원 &quot;"/>
    <numFmt numFmtId="190" formatCode="&quot;(예상) 이자수입 &quot;###,###&quot;원 &quot;"/>
    <numFmt numFmtId="191" formatCode="&quot;(예상) &quot;###,###&quot; &quot;"/>
    <numFmt numFmtId="192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91" fontId="16" fillId="0" borderId="5" xfId="1" applyNumberFormat="1" applyFont="1" applyBorder="1">
      <alignment vertical="center"/>
    </xf>
    <xf numFmtId="191" fontId="16" fillId="0" borderId="5" xfId="1" applyNumberFormat="1" applyFont="1" applyBorder="1" applyAlignment="1">
      <alignment vertical="center"/>
    </xf>
    <xf numFmtId="19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vertical="center"/>
    </xf>
    <xf numFmtId="186" fontId="9" fillId="0" borderId="19" xfId="1" applyNumberFormat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3" zoomScale="85" zoomScaleNormal="85" workbookViewId="0">
      <selection activeCell="E23" sqref="E23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1" t="s">
        <v>78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45</v>
      </c>
      <c r="B4" s="58"/>
      <c r="C4" s="15"/>
      <c r="D4" s="15"/>
      <c r="E4" s="16"/>
      <c r="F4" s="15"/>
      <c r="G4" s="5" t="s">
        <v>0</v>
      </c>
    </row>
    <row r="5" spans="1:7" s="4" customFormat="1" ht="39.950000000000003" customHeight="1" x14ac:dyDescent="0.3">
      <c r="A5" s="52" t="s">
        <v>1</v>
      </c>
      <c r="B5" s="53"/>
      <c r="C5" s="53"/>
      <c r="D5" s="54" t="s">
        <v>66</v>
      </c>
      <c r="E5" s="54" t="s">
        <v>64</v>
      </c>
      <c r="F5" s="53" t="s">
        <v>63</v>
      </c>
      <c r="G5" s="56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55"/>
      <c r="E6" s="55"/>
      <c r="F6" s="55"/>
      <c r="G6" s="57"/>
    </row>
    <row r="7" spans="1:7" s="4" customFormat="1" ht="39.950000000000003" customHeight="1" thickTop="1" x14ac:dyDescent="0.3">
      <c r="A7" s="59" t="s">
        <v>50</v>
      </c>
      <c r="B7" s="62" t="s">
        <v>49</v>
      </c>
      <c r="C7" s="40" t="s">
        <v>6</v>
      </c>
      <c r="D7" s="41">
        <v>2144693400</v>
      </c>
      <c r="E7" s="41">
        <v>2742010000</v>
      </c>
      <c r="F7" s="41">
        <f>E7-D7</f>
        <v>597316600</v>
      </c>
      <c r="G7" s="42" t="s">
        <v>80</v>
      </c>
    </row>
    <row r="8" spans="1:7" s="4" customFormat="1" ht="39.950000000000003" customHeight="1" x14ac:dyDescent="0.3">
      <c r="A8" s="60"/>
      <c r="B8" s="63"/>
      <c r="C8" s="38" t="s">
        <v>7</v>
      </c>
      <c r="D8" s="8">
        <v>603679490</v>
      </c>
      <c r="E8" s="8">
        <v>705885000</v>
      </c>
      <c r="F8" s="8">
        <f t="shared" ref="F8:F9" si="0">E8-D8</f>
        <v>102205510</v>
      </c>
      <c r="G8" s="43" t="s">
        <v>81</v>
      </c>
    </row>
    <row r="9" spans="1:7" s="4" customFormat="1" ht="39.950000000000003" customHeight="1" x14ac:dyDescent="0.3">
      <c r="A9" s="60"/>
      <c r="B9" s="63"/>
      <c r="C9" s="38" t="s">
        <v>14</v>
      </c>
      <c r="D9" s="8">
        <v>1761988110</v>
      </c>
      <c r="E9" s="8">
        <v>2032749000</v>
      </c>
      <c r="F9" s="8">
        <f t="shared" si="0"/>
        <v>270760890</v>
      </c>
      <c r="G9" s="43" t="s">
        <v>82</v>
      </c>
    </row>
    <row r="10" spans="1:7" s="4" customFormat="1" ht="39.950000000000003" customHeight="1" x14ac:dyDescent="0.3">
      <c r="A10" s="60"/>
      <c r="B10" s="63"/>
      <c r="C10" s="18" t="s">
        <v>56</v>
      </c>
      <c r="D10" s="10">
        <f>SUM(D7:D9)</f>
        <v>4510361000</v>
      </c>
      <c r="E10" s="10">
        <f>SUM(E7:E9)</f>
        <v>5480644000</v>
      </c>
      <c r="F10" s="10">
        <f>SUM(F7:F9)</f>
        <v>970283000</v>
      </c>
      <c r="G10" s="11"/>
    </row>
    <row r="11" spans="1:7" s="4" customFormat="1" ht="39.950000000000003" customHeight="1" x14ac:dyDescent="0.3">
      <c r="A11" s="60"/>
      <c r="B11" s="61" t="s">
        <v>38</v>
      </c>
      <c r="C11" s="61"/>
      <c r="D11" s="7">
        <f>SUM(D10)</f>
        <v>4510361000</v>
      </c>
      <c r="E11" s="7">
        <f>SUM(E10)</f>
        <v>5480644000</v>
      </c>
      <c r="F11" s="7">
        <f>SUM(F10)</f>
        <v>970283000</v>
      </c>
      <c r="G11" s="11"/>
    </row>
    <row r="12" spans="1:7" s="4" customFormat="1" ht="39.950000000000003" customHeight="1" x14ac:dyDescent="0.3">
      <c r="A12" s="60" t="s">
        <v>9</v>
      </c>
      <c r="B12" s="63" t="s">
        <v>10</v>
      </c>
      <c r="C12" s="38" t="s">
        <v>11</v>
      </c>
      <c r="D12" s="8">
        <v>20135000</v>
      </c>
      <c r="E12" s="8">
        <v>24000000</v>
      </c>
      <c r="F12" s="8">
        <f>E12-D12</f>
        <v>3865000</v>
      </c>
      <c r="G12" s="19"/>
    </row>
    <row r="13" spans="1:7" s="4" customFormat="1" ht="39.950000000000003" customHeight="1" x14ac:dyDescent="0.3">
      <c r="A13" s="60"/>
      <c r="B13" s="63"/>
      <c r="C13" s="18" t="s">
        <v>56</v>
      </c>
      <c r="D13" s="10">
        <f t="shared" ref="D13:D14" si="1">SUM(D12)</f>
        <v>20135000</v>
      </c>
      <c r="E13" s="10">
        <f>SUM(E12)</f>
        <v>24000000</v>
      </c>
      <c r="F13" s="10">
        <f t="shared" ref="F13" si="2">SUM(F12)</f>
        <v>3865000</v>
      </c>
      <c r="G13" s="11"/>
    </row>
    <row r="14" spans="1:7" s="4" customFormat="1" ht="39.950000000000003" customHeight="1" x14ac:dyDescent="0.3">
      <c r="A14" s="60"/>
      <c r="B14" s="61" t="s">
        <v>38</v>
      </c>
      <c r="C14" s="61"/>
      <c r="D14" s="7">
        <f t="shared" si="1"/>
        <v>20135000</v>
      </c>
      <c r="E14" s="7">
        <f t="shared" ref="E14" si="3">SUM(E13)</f>
        <v>24000000</v>
      </c>
      <c r="F14" s="7">
        <f t="shared" ref="F14" si="4">SUM(F13)</f>
        <v>3865000</v>
      </c>
      <c r="G14" s="11"/>
    </row>
    <row r="15" spans="1:7" s="4" customFormat="1" ht="39.950000000000003" customHeight="1" x14ac:dyDescent="0.3">
      <c r="A15" s="64" t="s">
        <v>51</v>
      </c>
      <c r="B15" s="65" t="s">
        <v>52</v>
      </c>
      <c r="C15" s="38" t="s">
        <v>12</v>
      </c>
      <c r="D15" s="32">
        <v>6600000</v>
      </c>
      <c r="E15" s="32">
        <v>7000000</v>
      </c>
      <c r="F15" s="8">
        <f t="shared" ref="F15:F16" si="5">E15-D15</f>
        <v>400000</v>
      </c>
      <c r="G15" s="20"/>
    </row>
    <row r="16" spans="1:7" s="4" customFormat="1" ht="39.950000000000003" customHeight="1" x14ac:dyDescent="0.3">
      <c r="A16" s="60"/>
      <c r="B16" s="63"/>
      <c r="C16" s="38" t="s">
        <v>13</v>
      </c>
      <c r="D16" s="32">
        <v>8835000</v>
      </c>
      <c r="E16" s="32">
        <v>8800000</v>
      </c>
      <c r="F16" s="8">
        <f t="shared" si="5"/>
        <v>-35000</v>
      </c>
      <c r="G16" s="21"/>
    </row>
    <row r="17" spans="1:7" s="4" customFormat="1" ht="39.950000000000003" customHeight="1" x14ac:dyDescent="0.3">
      <c r="A17" s="60"/>
      <c r="B17" s="63"/>
      <c r="C17" s="18" t="s">
        <v>56</v>
      </c>
      <c r="D17" s="10">
        <f>SUM(D15:D16)</f>
        <v>15435000</v>
      </c>
      <c r="E17" s="10">
        <f>SUM(E15:E16)</f>
        <v>15800000</v>
      </c>
      <c r="F17" s="10">
        <f>SUM(F15:F16)</f>
        <v>365000</v>
      </c>
      <c r="G17" s="11"/>
    </row>
    <row r="18" spans="1:7" s="4" customFormat="1" ht="39.950000000000003" customHeight="1" x14ac:dyDescent="0.3">
      <c r="A18" s="60"/>
      <c r="B18" s="61" t="s">
        <v>38</v>
      </c>
      <c r="C18" s="61"/>
      <c r="D18" s="7">
        <f>SUM(D17)</f>
        <v>15435000</v>
      </c>
      <c r="E18" s="7">
        <f>SUM(E17)</f>
        <v>15800000</v>
      </c>
      <c r="F18" s="7">
        <f>SUM(F17)</f>
        <v>365000</v>
      </c>
      <c r="G18" s="11"/>
    </row>
    <row r="19" spans="1:7" s="4" customFormat="1" ht="39.950000000000003" customHeight="1" x14ac:dyDescent="0.3">
      <c r="A19" s="68" t="s">
        <v>2</v>
      </c>
      <c r="B19" s="69" t="s">
        <v>2</v>
      </c>
      <c r="C19" s="39" t="s">
        <v>41</v>
      </c>
      <c r="D19" s="8">
        <v>1465000</v>
      </c>
      <c r="E19" s="8">
        <v>0</v>
      </c>
      <c r="F19" s="8">
        <f t="shared" ref="F19:F20" si="6">E19-D19</f>
        <v>-1465000</v>
      </c>
      <c r="G19" s="22"/>
    </row>
    <row r="20" spans="1:7" s="4" customFormat="1" ht="39.950000000000003" customHeight="1" x14ac:dyDescent="0.3">
      <c r="A20" s="68"/>
      <c r="B20" s="69"/>
      <c r="C20" s="39" t="s">
        <v>42</v>
      </c>
      <c r="D20" s="8">
        <v>1807773</v>
      </c>
      <c r="E20" s="33">
        <v>1800000</v>
      </c>
      <c r="F20" s="8">
        <f t="shared" si="6"/>
        <v>-7773</v>
      </c>
      <c r="G20" s="23"/>
    </row>
    <row r="21" spans="1:7" s="4" customFormat="1" ht="39.950000000000003" customHeight="1" x14ac:dyDescent="0.3">
      <c r="A21" s="68"/>
      <c r="B21" s="69"/>
      <c r="C21" s="18" t="s">
        <v>56</v>
      </c>
      <c r="D21" s="10">
        <f>SUM(D19:D20)</f>
        <v>3272773</v>
      </c>
      <c r="E21" s="10">
        <f>SUM(E19:E20)</f>
        <v>1800000</v>
      </c>
      <c r="F21" s="10">
        <f>SUM(F19:F20)</f>
        <v>-1472773</v>
      </c>
      <c r="G21" s="11"/>
    </row>
    <row r="22" spans="1:7" s="4" customFormat="1" ht="39.950000000000003" customHeight="1" x14ac:dyDescent="0.3">
      <c r="A22" s="68"/>
      <c r="B22" s="61" t="s">
        <v>38</v>
      </c>
      <c r="C22" s="61"/>
      <c r="D22" s="7">
        <f>SUM(D21)</f>
        <v>3272773</v>
      </c>
      <c r="E22" s="7">
        <f>SUM(E21)</f>
        <v>1800000</v>
      </c>
      <c r="F22" s="7">
        <f>SUM(F21)</f>
        <v>-1472773</v>
      </c>
      <c r="G22" s="11"/>
    </row>
    <row r="23" spans="1:7" s="4" customFormat="1" ht="39.950000000000003" customHeight="1" x14ac:dyDescent="0.3">
      <c r="A23" s="68" t="s">
        <v>8</v>
      </c>
      <c r="B23" s="69" t="s">
        <v>8</v>
      </c>
      <c r="C23" s="39" t="s">
        <v>43</v>
      </c>
      <c r="D23" s="32">
        <v>160000</v>
      </c>
      <c r="E23" s="32">
        <v>160000</v>
      </c>
      <c r="F23" s="8">
        <f>E23-D23</f>
        <v>0</v>
      </c>
      <c r="G23" s="24"/>
    </row>
    <row r="24" spans="1:7" s="4" customFormat="1" ht="39.950000000000003" customHeight="1" x14ac:dyDescent="0.3">
      <c r="A24" s="68"/>
      <c r="B24" s="69"/>
      <c r="C24" s="39" t="s">
        <v>44</v>
      </c>
      <c r="D24" s="32">
        <v>1200</v>
      </c>
      <c r="E24" s="32">
        <v>1000</v>
      </c>
      <c r="F24" s="8">
        <f>E24-D24</f>
        <v>-200</v>
      </c>
      <c r="G24" s="25"/>
    </row>
    <row r="25" spans="1:7" s="4" customFormat="1" ht="39.950000000000003" customHeight="1" x14ac:dyDescent="0.3">
      <c r="A25" s="68"/>
      <c r="B25" s="69"/>
      <c r="C25" s="18" t="s">
        <v>56</v>
      </c>
      <c r="D25" s="10">
        <f>SUM(D23:D24)</f>
        <v>161200</v>
      </c>
      <c r="E25" s="10">
        <f>SUM(E23:E24)</f>
        <v>161000</v>
      </c>
      <c r="F25" s="10">
        <f>SUM(F23:F24)</f>
        <v>-200</v>
      </c>
      <c r="G25" s="11"/>
    </row>
    <row r="26" spans="1:7" s="4" customFormat="1" ht="39.950000000000003" customHeight="1" x14ac:dyDescent="0.3">
      <c r="A26" s="68"/>
      <c r="B26" s="61" t="s">
        <v>38</v>
      </c>
      <c r="C26" s="61"/>
      <c r="D26" s="7">
        <f>SUM(D25)</f>
        <v>161200</v>
      </c>
      <c r="E26" s="7">
        <f>SUM(E25)</f>
        <v>161000</v>
      </c>
      <c r="F26" s="7">
        <f>SUM(F25)</f>
        <v>-200</v>
      </c>
      <c r="G26" s="11"/>
    </row>
    <row r="27" spans="1:7" s="4" customFormat="1" ht="50.1" customHeight="1" thickBot="1" x14ac:dyDescent="0.35">
      <c r="A27" s="66" t="s">
        <v>39</v>
      </c>
      <c r="B27" s="67"/>
      <c r="C27" s="67"/>
      <c r="D27" s="14">
        <f>SUM(D11,D14,D18,D22,D26)</f>
        <v>4549364973</v>
      </c>
      <c r="E27" s="14">
        <f>SUM(E11,E14,E18,E22,E26)</f>
        <v>5522405000</v>
      </c>
      <c r="F27" s="14">
        <f>SUM(F11,F14,F18,F22,F26)</f>
        <v>973040027</v>
      </c>
      <c r="G27" s="26"/>
    </row>
  </sheetData>
  <autoFilter ref="A6:G27"/>
  <mergeCells count="23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G2"/>
    <mergeCell ref="A5:C5"/>
    <mergeCell ref="D5:D6"/>
    <mergeCell ref="E5:E6"/>
    <mergeCell ref="G5:G6"/>
    <mergeCell ref="A4:B4"/>
    <mergeCell ref="F5:F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8" zoomScale="85" zoomScaleNormal="85" zoomScaleSheetLayoutView="85" workbookViewId="0">
      <selection activeCell="D41" sqref="D41:F4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1" t="s">
        <v>79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46</v>
      </c>
      <c r="B4" s="58"/>
      <c r="C4" s="15"/>
      <c r="D4" s="15"/>
      <c r="E4" s="17"/>
      <c r="F4" s="15"/>
      <c r="G4" s="5" t="s">
        <v>0</v>
      </c>
    </row>
    <row r="5" spans="1:7" s="4" customFormat="1" ht="39.950000000000003" customHeight="1" x14ac:dyDescent="0.3">
      <c r="A5" s="52" t="s">
        <v>1</v>
      </c>
      <c r="B5" s="53"/>
      <c r="C5" s="53"/>
      <c r="D5" s="54" t="s">
        <v>66</v>
      </c>
      <c r="E5" s="54" t="s">
        <v>64</v>
      </c>
      <c r="F5" s="53" t="s">
        <v>63</v>
      </c>
      <c r="G5" s="56" t="s">
        <v>65</v>
      </c>
    </row>
    <row r="6" spans="1:7" s="4" customFormat="1" ht="39.950000000000003" customHeight="1" thickBot="1" x14ac:dyDescent="0.35">
      <c r="A6" s="12" t="s">
        <v>3</v>
      </c>
      <c r="B6" s="46" t="s">
        <v>4</v>
      </c>
      <c r="C6" s="46" t="s">
        <v>5</v>
      </c>
      <c r="D6" s="55"/>
      <c r="E6" s="55"/>
      <c r="F6" s="55"/>
      <c r="G6" s="57"/>
    </row>
    <row r="7" spans="1:7" s="4" customFormat="1" ht="29.1" customHeight="1" thickTop="1" x14ac:dyDescent="0.3">
      <c r="A7" s="70" t="s">
        <v>15</v>
      </c>
      <c r="B7" s="71" t="s">
        <v>16</v>
      </c>
      <c r="C7" s="48" t="s">
        <v>17</v>
      </c>
      <c r="D7" s="49">
        <v>1019310280</v>
      </c>
      <c r="E7" s="49">
        <v>1133229050</v>
      </c>
      <c r="F7" s="49">
        <f>E7-D7</f>
        <v>113918770</v>
      </c>
      <c r="G7" s="50" t="s">
        <v>67</v>
      </c>
    </row>
    <row r="8" spans="1:7" s="4" customFormat="1" ht="29.1" customHeight="1" x14ac:dyDescent="0.3">
      <c r="A8" s="60"/>
      <c r="B8" s="63"/>
      <c r="C8" s="44" t="s">
        <v>18</v>
      </c>
      <c r="D8" s="8">
        <v>260944960</v>
      </c>
      <c r="E8" s="8">
        <v>306819220</v>
      </c>
      <c r="F8" s="8">
        <f t="shared" ref="F8:F21" si="0">E8-D8</f>
        <v>45874260</v>
      </c>
      <c r="G8" s="37" t="s">
        <v>68</v>
      </c>
    </row>
    <row r="9" spans="1:7" s="4" customFormat="1" ht="29.1" customHeight="1" x14ac:dyDescent="0.3">
      <c r="A9" s="60"/>
      <c r="B9" s="63"/>
      <c r="C9" s="45" t="s">
        <v>61</v>
      </c>
      <c r="D9" s="8">
        <v>80820390</v>
      </c>
      <c r="E9" s="8">
        <v>112393620</v>
      </c>
      <c r="F9" s="8">
        <f t="shared" si="0"/>
        <v>31573230</v>
      </c>
      <c r="G9" s="37" t="s">
        <v>67</v>
      </c>
    </row>
    <row r="10" spans="1:7" s="4" customFormat="1" ht="29.1" customHeight="1" x14ac:dyDescent="0.3">
      <c r="A10" s="60"/>
      <c r="B10" s="63"/>
      <c r="C10" s="44" t="s">
        <v>19</v>
      </c>
      <c r="D10" s="8">
        <v>111391640</v>
      </c>
      <c r="E10" s="8">
        <v>144365110</v>
      </c>
      <c r="F10" s="8">
        <f t="shared" si="0"/>
        <v>32973470</v>
      </c>
      <c r="G10" s="37" t="s">
        <v>67</v>
      </c>
    </row>
    <row r="11" spans="1:7" s="4" customFormat="1" ht="29.1" customHeight="1" x14ac:dyDescent="0.3">
      <c r="A11" s="60"/>
      <c r="B11" s="63"/>
      <c r="C11" s="44" t="s">
        <v>20</v>
      </c>
      <c r="D11" s="8">
        <v>4200000</v>
      </c>
      <c r="E11" s="8">
        <v>5100000</v>
      </c>
      <c r="F11" s="8">
        <f t="shared" si="0"/>
        <v>900000</v>
      </c>
      <c r="G11" s="27" t="s">
        <v>69</v>
      </c>
    </row>
    <row r="12" spans="1:7" s="4" customFormat="1" ht="29.1" customHeight="1" x14ac:dyDescent="0.3">
      <c r="A12" s="60"/>
      <c r="B12" s="63"/>
      <c r="C12" s="18" t="s">
        <v>57</v>
      </c>
      <c r="D12" s="10">
        <f t="shared" ref="D12" si="1">SUM(D7:D11)</f>
        <v>1476667270</v>
      </c>
      <c r="E12" s="10">
        <f t="shared" ref="E12" si="2">SUM(E7:E11)</f>
        <v>1701907000</v>
      </c>
      <c r="F12" s="10">
        <f>SUM(F7:F11)</f>
        <v>225239730</v>
      </c>
      <c r="G12" s="11"/>
    </row>
    <row r="13" spans="1:7" s="4" customFormat="1" ht="29.1" customHeight="1" x14ac:dyDescent="0.3">
      <c r="A13" s="60"/>
      <c r="B13" s="65" t="s">
        <v>53</v>
      </c>
      <c r="C13" s="44" t="s">
        <v>21</v>
      </c>
      <c r="D13" s="8">
        <v>3000000</v>
      </c>
      <c r="E13" s="8">
        <v>3000000</v>
      </c>
      <c r="F13" s="8">
        <f t="shared" si="0"/>
        <v>0</v>
      </c>
      <c r="G13" s="28" t="s">
        <v>70</v>
      </c>
    </row>
    <row r="14" spans="1:7" s="4" customFormat="1" ht="29.1" customHeight="1" x14ac:dyDescent="0.3">
      <c r="A14" s="60"/>
      <c r="B14" s="63"/>
      <c r="C14" s="44" t="s">
        <v>22</v>
      </c>
      <c r="D14" s="8">
        <v>4527900</v>
      </c>
      <c r="E14" s="8">
        <v>6200000</v>
      </c>
      <c r="F14" s="8">
        <f t="shared" si="0"/>
        <v>1672100</v>
      </c>
      <c r="G14" s="37" t="s">
        <v>71</v>
      </c>
    </row>
    <row r="15" spans="1:7" s="4" customFormat="1" ht="29.1" customHeight="1" x14ac:dyDescent="0.3">
      <c r="A15" s="60"/>
      <c r="B15" s="63"/>
      <c r="C15" s="18" t="s">
        <v>58</v>
      </c>
      <c r="D15" s="10">
        <f t="shared" ref="D15" si="3">SUM(D13:D14)</f>
        <v>7527900</v>
      </c>
      <c r="E15" s="10">
        <f t="shared" ref="E15" si="4">SUM(E13:E14)</f>
        <v>9200000</v>
      </c>
      <c r="F15" s="10">
        <f>SUM(F13:F14)</f>
        <v>1672100</v>
      </c>
      <c r="G15" s="11"/>
    </row>
    <row r="16" spans="1:7" s="4" customFormat="1" ht="29.1" customHeight="1" x14ac:dyDescent="0.3">
      <c r="A16" s="60"/>
      <c r="B16" s="63" t="s">
        <v>23</v>
      </c>
      <c r="C16" s="44" t="s">
        <v>24</v>
      </c>
      <c r="D16" s="8">
        <v>5586040</v>
      </c>
      <c r="E16" s="8">
        <v>6500000</v>
      </c>
      <c r="F16" s="8">
        <f t="shared" si="0"/>
        <v>913960</v>
      </c>
      <c r="G16" s="37" t="s">
        <v>72</v>
      </c>
    </row>
    <row r="17" spans="1:7" s="4" customFormat="1" ht="29.1" customHeight="1" x14ac:dyDescent="0.3">
      <c r="A17" s="60"/>
      <c r="B17" s="63"/>
      <c r="C17" s="44" t="s">
        <v>25</v>
      </c>
      <c r="D17" s="8">
        <v>49338610</v>
      </c>
      <c r="E17" s="8">
        <v>42300000</v>
      </c>
      <c r="F17" s="8">
        <f t="shared" si="0"/>
        <v>-7038610</v>
      </c>
      <c r="G17" s="37" t="s">
        <v>73</v>
      </c>
    </row>
    <row r="18" spans="1:7" s="4" customFormat="1" ht="29.1" customHeight="1" x14ac:dyDescent="0.3">
      <c r="A18" s="60"/>
      <c r="B18" s="63"/>
      <c r="C18" s="44" t="s">
        <v>26</v>
      </c>
      <c r="D18" s="8">
        <v>24760000</v>
      </c>
      <c r="E18" s="8">
        <v>25300000</v>
      </c>
      <c r="F18" s="8">
        <f t="shared" si="0"/>
        <v>540000</v>
      </c>
      <c r="G18" s="37" t="s">
        <v>73</v>
      </c>
    </row>
    <row r="19" spans="1:7" s="4" customFormat="1" ht="29.1" customHeight="1" x14ac:dyDescent="0.3">
      <c r="A19" s="60"/>
      <c r="B19" s="63"/>
      <c r="C19" s="44" t="s">
        <v>27</v>
      </c>
      <c r="D19" s="8">
        <v>7698340</v>
      </c>
      <c r="E19" s="8">
        <v>5410000</v>
      </c>
      <c r="F19" s="8">
        <f t="shared" si="0"/>
        <v>-2288340</v>
      </c>
      <c r="G19" s="37" t="s">
        <v>74</v>
      </c>
    </row>
    <row r="20" spans="1:7" s="4" customFormat="1" ht="29.1" customHeight="1" x14ac:dyDescent="0.3">
      <c r="A20" s="60"/>
      <c r="B20" s="63"/>
      <c r="C20" s="44" t="s">
        <v>28</v>
      </c>
      <c r="D20" s="8">
        <v>1813800</v>
      </c>
      <c r="E20" s="8">
        <v>3500000</v>
      </c>
      <c r="F20" s="8">
        <f t="shared" si="0"/>
        <v>1686200</v>
      </c>
      <c r="G20" s="37" t="s">
        <v>75</v>
      </c>
    </row>
    <row r="21" spans="1:7" s="4" customFormat="1" ht="29.1" customHeight="1" x14ac:dyDescent="0.3">
      <c r="A21" s="60"/>
      <c r="B21" s="63"/>
      <c r="C21" s="44" t="s">
        <v>29</v>
      </c>
      <c r="D21" s="8">
        <v>17299250</v>
      </c>
      <c r="E21" s="8">
        <v>20540000</v>
      </c>
      <c r="F21" s="8">
        <f t="shared" si="0"/>
        <v>3240750</v>
      </c>
      <c r="G21" s="37" t="s">
        <v>73</v>
      </c>
    </row>
    <row r="22" spans="1:7" s="4" customFormat="1" ht="29.1" customHeight="1" x14ac:dyDescent="0.3">
      <c r="A22" s="60"/>
      <c r="B22" s="63"/>
      <c r="C22" s="18" t="s">
        <v>59</v>
      </c>
      <c r="D22" s="10">
        <f>SUM(D16:D21)</f>
        <v>106496040</v>
      </c>
      <c r="E22" s="10">
        <f>SUM(E16:E21)</f>
        <v>103550000</v>
      </c>
      <c r="F22" s="10">
        <f>SUM(F16:F21)</f>
        <v>-2946040</v>
      </c>
      <c r="G22" s="11"/>
    </row>
    <row r="23" spans="1:7" s="4" customFormat="1" ht="29.1" customHeight="1" x14ac:dyDescent="0.3">
      <c r="A23" s="60"/>
      <c r="B23" s="61" t="s">
        <v>37</v>
      </c>
      <c r="C23" s="61"/>
      <c r="D23" s="7">
        <f t="shared" ref="D23" si="5">SUM(D22,D15,D12)</f>
        <v>1590691210</v>
      </c>
      <c r="E23" s="7">
        <f t="shared" ref="E23" si="6">SUM(E22,E15,E12)</f>
        <v>1814657000</v>
      </c>
      <c r="F23" s="36">
        <f>SUM(F22,F15,F12)</f>
        <v>223965790</v>
      </c>
      <c r="G23" s="11"/>
    </row>
    <row r="24" spans="1:7" s="4" customFormat="1" ht="29.1" customHeight="1" x14ac:dyDescent="0.3">
      <c r="A24" s="72" t="s">
        <v>54</v>
      </c>
      <c r="B24" s="69" t="s">
        <v>30</v>
      </c>
      <c r="C24" s="44" t="s">
        <v>31</v>
      </c>
      <c r="D24" s="8">
        <v>0</v>
      </c>
      <c r="E24" s="8">
        <v>0</v>
      </c>
      <c r="F24" s="8">
        <f t="shared" ref="F24:F26" si="7">E24-D24</f>
        <v>0</v>
      </c>
      <c r="G24" s="34"/>
    </row>
    <row r="25" spans="1:7" s="4" customFormat="1" ht="29.1" customHeight="1" x14ac:dyDescent="0.3">
      <c r="A25" s="68"/>
      <c r="B25" s="69"/>
      <c r="C25" s="44" t="s">
        <v>32</v>
      </c>
      <c r="D25" s="8">
        <v>10210050</v>
      </c>
      <c r="E25" s="8">
        <v>8000000</v>
      </c>
      <c r="F25" s="8">
        <f t="shared" si="7"/>
        <v>-2210050</v>
      </c>
      <c r="G25" s="37" t="s">
        <v>73</v>
      </c>
    </row>
    <row r="26" spans="1:7" s="4" customFormat="1" ht="29.1" customHeight="1" x14ac:dyDescent="0.3">
      <c r="A26" s="68"/>
      <c r="B26" s="69"/>
      <c r="C26" s="44" t="s">
        <v>33</v>
      </c>
      <c r="D26" s="8">
        <v>6010400</v>
      </c>
      <c r="E26" s="8">
        <v>0</v>
      </c>
      <c r="F26" s="8">
        <f t="shared" si="7"/>
        <v>-6010400</v>
      </c>
      <c r="G26" s="9"/>
    </row>
    <row r="27" spans="1:7" s="4" customFormat="1" ht="29.1" customHeight="1" x14ac:dyDescent="0.3">
      <c r="A27" s="68"/>
      <c r="B27" s="69"/>
      <c r="C27" s="18" t="s">
        <v>59</v>
      </c>
      <c r="D27" s="10">
        <f>SUM(D24:D26)</f>
        <v>16220450</v>
      </c>
      <c r="E27" s="10">
        <f>SUM(E24:E26)</f>
        <v>8000000</v>
      </c>
      <c r="F27" s="10">
        <f>SUM(F24:F26)</f>
        <v>-8220450</v>
      </c>
      <c r="G27" s="11"/>
    </row>
    <row r="28" spans="1:7" s="4" customFormat="1" ht="29.1" customHeight="1" x14ac:dyDescent="0.3">
      <c r="A28" s="68"/>
      <c r="B28" s="61" t="s">
        <v>37</v>
      </c>
      <c r="C28" s="61"/>
      <c r="D28" s="7">
        <f>SUM(D27)</f>
        <v>16220450</v>
      </c>
      <c r="E28" s="7">
        <f>SUM(E27)</f>
        <v>8000000</v>
      </c>
      <c r="F28" s="7">
        <f>SUM(F27)</f>
        <v>-8220450</v>
      </c>
      <c r="G28" s="11"/>
    </row>
    <row r="29" spans="1:7" s="4" customFormat="1" ht="29.1" customHeight="1" x14ac:dyDescent="0.3">
      <c r="A29" s="68" t="s">
        <v>34</v>
      </c>
      <c r="B29" s="69" t="s">
        <v>35</v>
      </c>
      <c r="C29" s="47" t="s">
        <v>47</v>
      </c>
      <c r="D29" s="8">
        <v>2918149340</v>
      </c>
      <c r="E29" s="8">
        <v>3675087000</v>
      </c>
      <c r="F29" s="8">
        <f t="shared" ref="F29:F31" si="8">E29-D29</f>
        <v>756937660</v>
      </c>
      <c r="G29" s="37" t="s">
        <v>76</v>
      </c>
    </row>
    <row r="30" spans="1:7" s="4" customFormat="1" ht="29.1" customHeight="1" x14ac:dyDescent="0.3">
      <c r="A30" s="68"/>
      <c r="B30" s="69"/>
      <c r="C30" s="47" t="s">
        <v>62</v>
      </c>
      <c r="D30" s="8">
        <v>6900000</v>
      </c>
      <c r="E30" s="8">
        <v>6900000</v>
      </c>
      <c r="F30" s="8">
        <f t="shared" si="8"/>
        <v>0</v>
      </c>
      <c r="G30" s="27" t="s">
        <v>69</v>
      </c>
    </row>
    <row r="31" spans="1:7" s="4" customFormat="1" ht="29.1" customHeight="1" x14ac:dyDescent="0.3">
      <c r="A31" s="68"/>
      <c r="B31" s="69"/>
      <c r="C31" s="47" t="s">
        <v>48</v>
      </c>
      <c r="D31" s="33">
        <f>17242773+1200</f>
        <v>17243973</v>
      </c>
      <c r="E31" s="33">
        <v>17601000</v>
      </c>
      <c r="F31" s="8">
        <f t="shared" si="8"/>
        <v>357027</v>
      </c>
      <c r="G31" s="29" t="s">
        <v>77</v>
      </c>
    </row>
    <row r="32" spans="1:7" s="4" customFormat="1" ht="29.1" customHeight="1" x14ac:dyDescent="0.3">
      <c r="A32" s="68"/>
      <c r="B32" s="69"/>
      <c r="C32" s="18" t="s">
        <v>59</v>
      </c>
      <c r="D32" s="10">
        <f>SUM(D29:D31)</f>
        <v>2942293313</v>
      </c>
      <c r="E32" s="10">
        <f>SUM(E29:E31)</f>
        <v>3699588000</v>
      </c>
      <c r="F32" s="10">
        <f>SUM(F29:F31)</f>
        <v>757294687</v>
      </c>
      <c r="G32" s="31"/>
    </row>
    <row r="33" spans="1:7" s="4" customFormat="1" ht="29.1" customHeight="1" x14ac:dyDescent="0.3">
      <c r="A33" s="68"/>
      <c r="B33" s="73" t="s">
        <v>37</v>
      </c>
      <c r="C33" s="73"/>
      <c r="D33" s="7">
        <f>SUM(D32)</f>
        <v>2942293313</v>
      </c>
      <c r="E33" s="7">
        <f>SUM(E32)</f>
        <v>3699588000</v>
      </c>
      <c r="F33" s="7">
        <f>SUM(F32)</f>
        <v>757294687</v>
      </c>
      <c r="G33" s="31"/>
    </row>
    <row r="34" spans="1:7" s="4" customFormat="1" ht="29.1" customHeight="1" x14ac:dyDescent="0.3">
      <c r="A34" s="72" t="s">
        <v>55</v>
      </c>
      <c r="B34" s="74" t="s">
        <v>40</v>
      </c>
      <c r="C34" s="47" t="s">
        <v>60</v>
      </c>
      <c r="D34" s="8">
        <v>0</v>
      </c>
      <c r="E34" s="8">
        <v>0</v>
      </c>
      <c r="F34" s="8">
        <f t="shared" ref="F34:F35" si="9">E34-D34</f>
        <v>0</v>
      </c>
      <c r="G34" s="9"/>
    </row>
    <row r="35" spans="1:7" s="4" customFormat="1" ht="29.1" customHeight="1" x14ac:dyDescent="0.3">
      <c r="A35" s="68"/>
      <c r="B35" s="74"/>
      <c r="C35" s="47" t="s">
        <v>36</v>
      </c>
      <c r="D35" s="33">
        <v>160000</v>
      </c>
      <c r="E35" s="33">
        <v>160000</v>
      </c>
      <c r="F35" s="8">
        <f t="shared" si="9"/>
        <v>0</v>
      </c>
      <c r="G35" s="30"/>
    </row>
    <row r="36" spans="1:7" s="4" customFormat="1" ht="29.1" customHeight="1" x14ac:dyDescent="0.3">
      <c r="A36" s="68"/>
      <c r="B36" s="74"/>
      <c r="C36" s="18" t="s">
        <v>59</v>
      </c>
      <c r="D36" s="10">
        <f>SUM(D34:D35)</f>
        <v>160000</v>
      </c>
      <c r="E36" s="10">
        <f>SUM(E34:E35)</f>
        <v>160000</v>
      </c>
      <c r="F36" s="10">
        <f>SUM(F34:F35)</f>
        <v>0</v>
      </c>
      <c r="G36" s="11"/>
    </row>
    <row r="37" spans="1:7" s="4" customFormat="1" ht="29.1" customHeight="1" x14ac:dyDescent="0.3">
      <c r="A37" s="68"/>
      <c r="B37" s="61" t="s">
        <v>37</v>
      </c>
      <c r="C37" s="61"/>
      <c r="D37" s="7">
        <f>SUM(D36)</f>
        <v>160000</v>
      </c>
      <c r="E37" s="7">
        <f>SUM(E36)</f>
        <v>160000</v>
      </c>
      <c r="F37" s="7">
        <f>SUM(F36)</f>
        <v>0</v>
      </c>
      <c r="G37" s="11"/>
    </row>
    <row r="38" spans="1:7" s="13" customFormat="1" ht="39.950000000000003" customHeight="1" thickBot="1" x14ac:dyDescent="0.35">
      <c r="A38" s="66" t="s">
        <v>39</v>
      </c>
      <c r="B38" s="67"/>
      <c r="C38" s="67"/>
      <c r="D38" s="14">
        <f>SUM(D37,D33,D28,D23)</f>
        <v>4549364973</v>
      </c>
      <c r="E38" s="14">
        <f>SUM(E37,E33,E28,E23)</f>
        <v>5522405000</v>
      </c>
      <c r="F38" s="14">
        <f>SUM(F37,F33,F28,F23)</f>
        <v>973040027</v>
      </c>
      <c r="G38" s="26"/>
    </row>
    <row r="40" spans="1:7" ht="30" customHeight="1" x14ac:dyDescent="0.3"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/>
  <mergeCells count="22"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  <mergeCell ref="A29:A33"/>
    <mergeCell ref="E5:E6"/>
    <mergeCell ref="F5:F6"/>
    <mergeCell ref="B24:B27"/>
    <mergeCell ref="B28:C28"/>
    <mergeCell ref="B29:B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2023-12-20T00:02:52Z</cp:lastPrinted>
  <dcterms:created xsi:type="dcterms:W3CDTF">2017-12-28T02:48:06Z</dcterms:created>
  <dcterms:modified xsi:type="dcterms:W3CDTF">2023-12-20T00:02:54Z</dcterms:modified>
</cp:coreProperties>
</file>