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남원시건강가정·다문화가족지원센터\1. 운영\10. 예산보고\2019\19.12.23 추경예산안보고\"/>
    </mc:Choice>
  </mc:AlternateContent>
  <xr:revisionPtr revIDLastSave="0" documentId="13_ncr:1_{20AB43B3-A3FC-42C8-AD23-6E824D792354}" xr6:coauthVersionLast="45" xr6:coauthVersionMax="45" xr10:uidLastSave="{00000000-0000-0000-0000-000000000000}"/>
  <bookViews>
    <workbookView xWindow="-5565" yWindow="5385" windowWidth="14475" windowHeight="12705" activeTab="2" xr2:uid="{00000000-000D-0000-FFFF-FFFF00000000}"/>
  </bookViews>
  <sheets>
    <sheet name="예산총괄표" sheetId="9" r:id="rId1"/>
    <sheet name="세입명세서" sheetId="7" r:id="rId2"/>
    <sheet name="세출명세서" sheetId="5" r:id="rId3"/>
  </sheets>
  <definedNames>
    <definedName name="_xlnm._FilterDatabase" localSheetId="0" hidden="1">예산총괄표!$A$1:$K$1</definedName>
  </definedNames>
  <calcPr calcId="181029"/>
</workbook>
</file>

<file path=xl/calcChain.xml><?xml version="1.0" encoding="utf-8"?>
<calcChain xmlns="http://schemas.openxmlformats.org/spreadsheetml/2006/main">
  <c r="I21" i="5" l="1"/>
  <c r="I20" i="5" l="1"/>
  <c r="G28" i="5"/>
  <c r="E13" i="7" l="1"/>
  <c r="E11" i="7"/>
  <c r="E9" i="7"/>
  <c r="E31" i="5" l="1"/>
  <c r="E30" i="5" s="1"/>
  <c r="E26" i="5"/>
  <c r="E25" i="5" s="1"/>
  <c r="E18" i="5"/>
  <c r="E15" i="5"/>
  <c r="E9" i="5"/>
  <c r="E12" i="7"/>
  <c r="E10" i="7"/>
  <c r="E8" i="7"/>
  <c r="C15" i="9"/>
  <c r="C8" i="9"/>
  <c r="E8" i="5" l="1"/>
  <c r="E7" i="5" s="1"/>
  <c r="E7" i="7"/>
  <c r="F9" i="5" l="1"/>
  <c r="F15" i="5"/>
  <c r="F18" i="5"/>
  <c r="F26" i="5"/>
  <c r="F25" i="5" s="1"/>
  <c r="F31" i="5"/>
  <c r="F30" i="5" s="1"/>
  <c r="G32" i="5"/>
  <c r="G31" i="5" s="1"/>
  <c r="G30" i="5" s="1"/>
  <c r="G29" i="5"/>
  <c r="G27" i="5"/>
  <c r="G24" i="5"/>
  <c r="G23" i="5"/>
  <c r="G22" i="5"/>
  <c r="G21" i="5"/>
  <c r="G20" i="5"/>
  <c r="G19" i="5"/>
  <c r="G17" i="5"/>
  <c r="G16" i="5"/>
  <c r="G14" i="5"/>
  <c r="G13" i="5"/>
  <c r="G12" i="5"/>
  <c r="G11" i="5"/>
  <c r="G10" i="5"/>
  <c r="G9" i="5" l="1"/>
  <c r="G26" i="5"/>
  <c r="G25" i="5" s="1"/>
  <c r="G18" i="5"/>
  <c r="G15" i="5"/>
  <c r="F8" i="5"/>
  <c r="F7" i="5" s="1"/>
  <c r="F13" i="7"/>
  <c r="F11" i="7"/>
  <c r="F9" i="7"/>
  <c r="F8" i="7" s="1"/>
  <c r="D13" i="7"/>
  <c r="D11" i="7"/>
  <c r="D9" i="7"/>
  <c r="E14" i="9"/>
  <c r="E13" i="9"/>
  <c r="E12" i="9"/>
  <c r="E7" i="9"/>
  <c r="E6" i="9"/>
  <c r="E5" i="9"/>
  <c r="G9" i="7" l="1"/>
  <c r="G8" i="7" s="1"/>
  <c r="E8" i="9"/>
  <c r="G13" i="7"/>
  <c r="G12" i="7" s="1"/>
  <c r="D12" i="7"/>
  <c r="G8" i="5"/>
  <c r="G7" i="5" s="1"/>
  <c r="G11" i="7"/>
  <c r="G10" i="7" s="1"/>
  <c r="E15" i="9"/>
  <c r="D31" i="5"/>
  <c r="D30" i="5" s="1"/>
  <c r="D26" i="5"/>
  <c r="D25" i="5" s="1"/>
  <c r="D18" i="5"/>
  <c r="D15" i="5"/>
  <c r="D9" i="5"/>
  <c r="D10" i="7"/>
  <c r="D8" i="7"/>
  <c r="D7" i="7" l="1"/>
  <c r="D8" i="5"/>
  <c r="D7" i="5" s="1"/>
  <c r="B8" i="9"/>
  <c r="F12" i="7" l="1"/>
  <c r="D15" i="9"/>
  <c r="B15" i="9"/>
  <c r="D8" i="9"/>
  <c r="F10" i="7" l="1"/>
  <c r="F7" i="7" s="1"/>
  <c r="G7" i="7" l="1"/>
</calcChain>
</file>

<file path=xl/sharedStrings.xml><?xml version="1.0" encoding="utf-8"?>
<sst xmlns="http://schemas.openxmlformats.org/spreadsheetml/2006/main" count="100" uniqueCount="67">
  <si>
    <t>과 목</t>
  </si>
  <si>
    <t>관</t>
  </si>
  <si>
    <t>항</t>
  </si>
  <si>
    <t>목</t>
  </si>
  <si>
    <t>총 계</t>
  </si>
  <si>
    <t>사무비</t>
  </si>
  <si>
    <t>합계</t>
  </si>
  <si>
    <t>인건비</t>
  </si>
  <si>
    <t>급여</t>
  </si>
  <si>
    <t>제수당</t>
  </si>
  <si>
    <t>퇴직금 및 
퇴직적립금</t>
  </si>
  <si>
    <t>사회보험부담비용</t>
  </si>
  <si>
    <t>기타후생경비</t>
  </si>
  <si>
    <t>업무추진비</t>
  </si>
  <si>
    <t>기관운영비</t>
  </si>
  <si>
    <t>회의비</t>
  </si>
  <si>
    <t>운영비</t>
  </si>
  <si>
    <t>여비</t>
  </si>
  <si>
    <t>수용비 및 수수료</t>
  </si>
  <si>
    <t>공공요금</t>
  </si>
  <si>
    <t>제세공과금</t>
  </si>
  <si>
    <t>차량비</t>
  </si>
  <si>
    <t>기타운영비</t>
  </si>
  <si>
    <t>재산
조성비</t>
  </si>
  <si>
    <t>시설비</t>
  </si>
  <si>
    <t>자산취득비</t>
  </si>
  <si>
    <t>사업비</t>
  </si>
  <si>
    <t>세출명세서</t>
    <phoneticPr fontId="2" type="noConversion"/>
  </si>
  <si>
    <t>세입명세서</t>
    <phoneticPr fontId="2" type="noConversion"/>
  </si>
  <si>
    <t>보조금수입</t>
  </si>
  <si>
    <t>국도시 보조금</t>
  </si>
  <si>
    <t>전입금</t>
  </si>
  <si>
    <t>자부담</t>
  </si>
  <si>
    <t>법인전입금</t>
  </si>
  <si>
    <t>(단위 : 원)</t>
    <phoneticPr fontId="2" type="noConversion"/>
  </si>
  <si>
    <t>후원금</t>
    <phoneticPr fontId="2" type="noConversion"/>
  </si>
  <si>
    <t>1)세입</t>
    <phoneticPr fontId="2" type="noConversion"/>
  </si>
  <si>
    <t>(단위:원)</t>
    <phoneticPr fontId="2" type="noConversion"/>
  </si>
  <si>
    <t>(단위:원)</t>
    <phoneticPr fontId="2" type="noConversion"/>
  </si>
  <si>
    <t>과 목</t>
    <phoneticPr fontId="2" type="noConversion"/>
  </si>
  <si>
    <t>과 목</t>
    <phoneticPr fontId="2" type="noConversion"/>
  </si>
  <si>
    <t>보조금수입</t>
    <phoneticPr fontId="2" type="noConversion"/>
  </si>
  <si>
    <t>자부담</t>
    <phoneticPr fontId="2" type="noConversion"/>
  </si>
  <si>
    <t>계</t>
    <phoneticPr fontId="2" type="noConversion"/>
  </si>
  <si>
    <t>2)세출</t>
    <phoneticPr fontId="2" type="noConversion"/>
  </si>
  <si>
    <t>사무비</t>
    <phoneticPr fontId="2" type="noConversion"/>
  </si>
  <si>
    <t>재산조성비</t>
    <phoneticPr fontId="2" type="noConversion"/>
  </si>
  <si>
    <t>사업비</t>
    <phoneticPr fontId="2" type="noConversion"/>
  </si>
  <si>
    <t>계</t>
    <phoneticPr fontId="2" type="noConversion"/>
  </si>
  <si>
    <t>후원금</t>
    <phoneticPr fontId="2" type="noConversion"/>
  </si>
  <si>
    <t>후원금</t>
    <phoneticPr fontId="2" type="noConversion"/>
  </si>
  <si>
    <t>2019년도 남원시건강가정∙다문화가족지원센터 세입세출예산총괄표</t>
    <phoneticPr fontId="2" type="noConversion"/>
  </si>
  <si>
    <t>2019년 예산 산출근거</t>
    <phoneticPr fontId="2" type="noConversion"/>
  </si>
  <si>
    <t>시설비</t>
    <phoneticPr fontId="2" type="noConversion"/>
  </si>
  <si>
    <t>추경내역</t>
    <phoneticPr fontId="2" type="noConversion"/>
  </si>
  <si>
    <t>예산액</t>
    <phoneticPr fontId="2" type="noConversion"/>
  </si>
  <si>
    <t>추경예산액</t>
    <phoneticPr fontId="2" type="noConversion"/>
  </si>
  <si>
    <t>총 예산액</t>
    <phoneticPr fontId="2" type="noConversion"/>
  </si>
  <si>
    <t>총 예산액</t>
    <phoneticPr fontId="2" type="noConversion"/>
  </si>
  <si>
    <t>예산전용</t>
    <phoneticPr fontId="2" type="noConversion"/>
  </si>
  <si>
    <t>시설장비
유지비</t>
    <phoneticPr fontId="2" type="noConversion"/>
  </si>
  <si>
    <t>공동육아나눔터 3,000,000원</t>
    <phoneticPr fontId="2" type="noConversion"/>
  </si>
  <si>
    <t>장학금사업 5,100,000원</t>
    <phoneticPr fontId="2" type="noConversion"/>
  </si>
  <si>
    <t>공동육아나눔터</t>
    <phoneticPr fontId="2" type="noConversion"/>
  </si>
  <si>
    <t>(자)장학금사업</t>
    <phoneticPr fontId="2" type="noConversion"/>
  </si>
  <si>
    <t>후원금 1,520,000원</t>
    <phoneticPr fontId="2" type="noConversion"/>
  </si>
  <si>
    <t>(후)후원금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</si>
</sst>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-* #,##0_-;\-* #,##0_-;_-* &quot;-&quot;_-;_-@_-"/>
    <numFmt numFmtId="176" formatCode="#,##0_);[Red]\(#,##0\)"/>
    <numFmt numFmtId="177" formatCode="_(* #,##0_);_(* \(#,##0\);_(* &quot;-&quot;_);_(@_)"/>
    <numFmt numFmtId="178" formatCode="0.0%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3"/>
      <name val="굴림"/>
      <family val="3"/>
      <charset val="129"/>
    </font>
    <font>
      <b/>
      <sz val="16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20"/>
      <color theme="1"/>
      <name val="굴림"/>
      <family val="3"/>
      <charset val="129"/>
    </font>
    <font>
      <b/>
      <sz val="11"/>
      <color theme="1"/>
      <name val="굴림"/>
      <family val="3"/>
      <charset val="129"/>
    </font>
    <font>
      <sz val="12"/>
      <color theme="1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7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7" fontId="4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41" fontId="8" fillId="0" borderId="0" xfId="1" applyFont="1" applyAlignment="1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0" fillId="0" borderId="0" xfId="1" applyFont="1" applyAlignment="1">
      <alignment horizontal="right" vertical="center"/>
    </xf>
    <xf numFmtId="41" fontId="10" fillId="6" borderId="21" xfId="1" applyFont="1" applyFill="1" applyBorder="1" applyAlignment="1">
      <alignment horizontal="center" vertical="center"/>
    </xf>
    <xf numFmtId="41" fontId="10" fillId="6" borderId="22" xfId="1" applyFont="1" applyFill="1" applyBorder="1" applyAlignment="1">
      <alignment horizontal="center" vertical="center"/>
    </xf>
    <xf numFmtId="41" fontId="10" fillId="6" borderId="23" xfId="1" applyFont="1" applyFill="1" applyBorder="1" applyAlignment="1">
      <alignment horizontal="center" vertical="center"/>
    </xf>
    <xf numFmtId="41" fontId="11" fillId="0" borderId="0" xfId="1" applyFont="1">
      <alignment vertical="center"/>
    </xf>
    <xf numFmtId="41" fontId="12" fillId="0" borderId="27" xfId="1" applyFont="1" applyBorder="1" applyAlignment="1">
      <alignment horizontal="center" vertical="center"/>
    </xf>
    <xf numFmtId="41" fontId="12" fillId="0" borderId="28" xfId="1" applyFont="1" applyBorder="1">
      <alignment vertical="center"/>
    </xf>
    <xf numFmtId="41" fontId="12" fillId="0" borderId="29" xfId="1" applyFont="1" applyBorder="1">
      <alignment vertical="center"/>
    </xf>
    <xf numFmtId="41" fontId="12" fillId="0" borderId="4" xfId="1" applyFont="1" applyBorder="1" applyAlignment="1">
      <alignment horizontal="center" vertical="center"/>
    </xf>
    <xf numFmtId="41" fontId="12" fillId="0" borderId="5" xfId="1" applyFont="1" applyBorder="1">
      <alignment vertical="center"/>
    </xf>
    <xf numFmtId="41" fontId="12" fillId="0" borderId="6" xfId="1" applyFont="1" applyBorder="1">
      <alignment vertical="center"/>
    </xf>
    <xf numFmtId="41" fontId="13" fillId="0" borderId="4" xfId="1" applyFont="1" applyBorder="1" applyAlignment="1">
      <alignment horizontal="center" vertical="center"/>
    </xf>
    <xf numFmtId="41" fontId="13" fillId="0" borderId="5" xfId="1" applyFont="1" applyBorder="1">
      <alignment vertical="center"/>
    </xf>
    <xf numFmtId="41" fontId="14" fillId="0" borderId="10" xfId="1" applyFont="1" applyBorder="1" applyAlignment="1">
      <alignment horizontal="center" vertical="center"/>
    </xf>
    <xf numFmtId="41" fontId="14" fillId="0" borderId="7" xfId="1" applyFont="1" applyBorder="1">
      <alignment vertical="center"/>
    </xf>
    <xf numFmtId="41" fontId="14" fillId="0" borderId="8" xfId="1" applyFont="1" applyBorder="1">
      <alignment vertical="center"/>
    </xf>
    <xf numFmtId="41" fontId="9" fillId="0" borderId="0" xfId="1" applyFont="1" applyAlignment="1">
      <alignment horizontal="center" vertical="center"/>
    </xf>
    <xf numFmtId="41" fontId="12" fillId="0" borderId="15" xfId="1" applyFont="1" applyBorder="1" applyAlignment="1">
      <alignment horizontal="center" vertical="center"/>
    </xf>
    <xf numFmtId="41" fontId="12" fillId="0" borderId="9" xfId="1" applyFont="1" applyBorder="1">
      <alignment vertical="center"/>
    </xf>
    <xf numFmtId="41" fontId="14" fillId="0" borderId="30" xfId="1" applyFont="1" applyBorder="1">
      <alignment vertical="center"/>
    </xf>
    <xf numFmtId="0" fontId="15" fillId="0" borderId="0" xfId="0" applyFont="1">
      <alignment vertical="center"/>
    </xf>
    <xf numFmtId="41" fontId="15" fillId="0" borderId="0" xfId="1" applyFont="1">
      <alignment vertical="center"/>
    </xf>
    <xf numFmtId="0" fontId="15" fillId="0" borderId="0" xfId="0" applyFont="1" applyAlignment="1">
      <alignment horizontal="center" vertical="center"/>
    </xf>
    <xf numFmtId="176" fontId="15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41" fontId="9" fillId="0" borderId="18" xfId="1" applyFont="1" applyBorder="1" applyAlignment="1">
      <alignment horizontal="center" vertical="center"/>
    </xf>
    <xf numFmtId="41" fontId="9" fillId="0" borderId="19" xfId="1" applyFont="1" applyBorder="1" applyAlignment="1">
      <alignment horizontal="center" vertical="center"/>
    </xf>
    <xf numFmtId="41" fontId="9" fillId="3" borderId="25" xfId="1" applyFont="1" applyFill="1" applyBorder="1" applyAlignment="1">
      <alignment horizontal="right" vertical="center"/>
    </xf>
    <xf numFmtId="41" fontId="17" fillId="4" borderId="2" xfId="1" applyFont="1" applyFill="1" applyBorder="1" applyAlignment="1">
      <alignment horizontal="center" vertical="center"/>
    </xf>
    <xf numFmtId="41" fontId="9" fillId="4" borderId="2" xfId="1" applyFont="1" applyFill="1" applyBorder="1" applyAlignment="1">
      <alignment horizontal="right" vertical="center"/>
    </xf>
    <xf numFmtId="41" fontId="9" fillId="0" borderId="5" xfId="1" applyFont="1" applyBorder="1" applyAlignment="1">
      <alignment horizontal="center" vertical="center"/>
    </xf>
    <xf numFmtId="41" fontId="9" fillId="0" borderId="5" xfId="1" applyFont="1" applyBorder="1" applyAlignment="1">
      <alignment horizontal="right" vertical="center"/>
    </xf>
    <xf numFmtId="41" fontId="17" fillId="4" borderId="5" xfId="1" applyFont="1" applyFill="1" applyBorder="1" applyAlignment="1">
      <alignment horizontal="center" vertical="center"/>
    </xf>
    <xf numFmtId="41" fontId="9" fillId="4" borderId="5" xfId="1" applyFont="1" applyFill="1" applyBorder="1" applyAlignment="1">
      <alignment horizontal="right" vertical="center"/>
    </xf>
    <xf numFmtId="41" fontId="9" fillId="0" borderId="5" xfId="1" applyFont="1" applyFill="1" applyBorder="1" applyAlignment="1">
      <alignment horizontal="center" vertical="center"/>
    </xf>
    <xf numFmtId="41" fontId="9" fillId="0" borderId="5" xfId="1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41" fontId="9" fillId="0" borderId="7" xfId="1" applyFont="1" applyBorder="1">
      <alignment vertical="center"/>
    </xf>
    <xf numFmtId="41" fontId="18" fillId="6" borderId="18" xfId="1" applyFont="1" applyFill="1" applyBorder="1" applyAlignment="1">
      <alignment horizontal="center" vertical="center"/>
    </xf>
    <xf numFmtId="41" fontId="18" fillId="6" borderId="19" xfId="1" applyFont="1" applyFill="1" applyBorder="1" applyAlignment="1">
      <alignment horizontal="center" vertical="center"/>
    </xf>
    <xf numFmtId="41" fontId="15" fillId="3" borderId="9" xfId="1" applyFont="1" applyFill="1" applyBorder="1">
      <alignment vertical="center"/>
    </xf>
    <xf numFmtId="0" fontId="15" fillId="3" borderId="16" xfId="0" applyFont="1" applyFill="1" applyBorder="1" applyAlignment="1">
      <alignment horizontal="center" vertical="center"/>
    </xf>
    <xf numFmtId="176" fontId="15" fillId="3" borderId="17" xfId="1" applyNumberFormat="1" applyFont="1" applyFill="1" applyBorder="1" applyAlignment="1">
      <alignment horizontal="left" vertical="center"/>
    </xf>
    <xf numFmtId="41" fontId="15" fillId="5" borderId="5" xfId="1" applyFont="1" applyFill="1" applyBorder="1">
      <alignment vertical="center"/>
    </xf>
    <xf numFmtId="0" fontId="15" fillId="5" borderId="11" xfId="0" applyFont="1" applyFill="1" applyBorder="1" applyAlignment="1">
      <alignment horizontal="center" vertical="center"/>
    </xf>
    <xf numFmtId="176" fontId="15" fillId="5" borderId="12" xfId="1" applyNumberFormat="1" applyFont="1" applyFill="1" applyBorder="1" applyAlignment="1">
      <alignment horizontal="left" vertical="center"/>
    </xf>
    <xf numFmtId="41" fontId="15" fillId="2" borderId="5" xfId="1" applyFont="1" applyFill="1" applyBorder="1" applyAlignment="1">
      <alignment horizontal="center" vertical="center"/>
    </xf>
    <xf numFmtId="41" fontId="15" fillId="2" borderId="5" xfId="1" applyFont="1" applyFill="1" applyBorder="1">
      <alignment vertical="center"/>
    </xf>
    <xf numFmtId="0" fontId="15" fillId="2" borderId="11" xfId="0" applyFont="1" applyFill="1" applyBorder="1" applyAlignment="1">
      <alignment horizontal="center" vertical="center"/>
    </xf>
    <xf numFmtId="176" fontId="15" fillId="2" borderId="12" xfId="1" applyNumberFormat="1" applyFont="1" applyFill="1" applyBorder="1" applyAlignment="1">
      <alignment horizontal="left" vertical="center"/>
    </xf>
    <xf numFmtId="41" fontId="15" fillId="0" borderId="5" xfId="1" applyFont="1" applyBorder="1" applyAlignment="1">
      <alignment horizontal="center" vertical="center" wrapText="1"/>
    </xf>
    <xf numFmtId="41" fontId="15" fillId="0" borderId="5" xfId="1" applyFont="1" applyBorder="1">
      <alignment vertical="center"/>
    </xf>
    <xf numFmtId="0" fontId="15" fillId="0" borderId="11" xfId="0" applyFont="1" applyBorder="1" applyAlignment="1">
      <alignment horizontal="center" vertical="center"/>
    </xf>
    <xf numFmtId="176" fontId="15" fillId="0" borderId="12" xfId="1" applyNumberFormat="1" applyFont="1" applyBorder="1" applyAlignment="1">
      <alignment horizontal="left" vertical="center"/>
    </xf>
    <xf numFmtId="41" fontId="15" fillId="0" borderId="0" xfId="0" applyNumberFormat="1" applyFo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1" fontId="9" fillId="0" borderId="5" xfId="1" applyFont="1" applyBorder="1" applyAlignment="1">
      <alignment horizontal="right" vertical="center"/>
    </xf>
    <xf numFmtId="0" fontId="15" fillId="0" borderId="5" xfId="0" applyFont="1" applyFill="1" applyBorder="1" applyAlignment="1">
      <alignment horizontal="center" vertical="center"/>
    </xf>
    <xf numFmtId="41" fontId="15" fillId="0" borderId="5" xfId="1" applyFont="1" applyFill="1" applyBorder="1">
      <alignment vertical="center"/>
    </xf>
    <xf numFmtId="0" fontId="15" fillId="0" borderId="11" xfId="0" applyFont="1" applyFill="1" applyBorder="1" applyAlignment="1">
      <alignment horizontal="center" vertical="center"/>
    </xf>
    <xf numFmtId="176" fontId="15" fillId="0" borderId="12" xfId="1" applyNumberFormat="1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41" fontId="9" fillId="0" borderId="5" xfId="1" applyFont="1" applyBorder="1" applyAlignment="1">
      <alignment horizontal="right" vertical="center"/>
    </xf>
    <xf numFmtId="176" fontId="15" fillId="0" borderId="12" xfId="1" applyNumberFormat="1" applyFont="1" applyBorder="1" applyAlignment="1">
      <alignment horizontal="left" vertical="center" wrapText="1"/>
    </xf>
    <xf numFmtId="41" fontId="9" fillId="0" borderId="5" xfId="1" applyFont="1" applyBorder="1" applyAlignment="1">
      <alignment horizontal="right" vertical="center"/>
    </xf>
    <xf numFmtId="41" fontId="15" fillId="0" borderId="5" xfId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41" fontId="15" fillId="0" borderId="31" xfId="1" applyFont="1" applyBorder="1" applyAlignment="1">
      <alignment horizontal="center" vertical="center"/>
    </xf>
    <xf numFmtId="176" fontId="15" fillId="0" borderId="14" xfId="1" applyNumberFormat="1" applyFont="1" applyBorder="1" applyAlignment="1">
      <alignment horizontal="left" vertical="center"/>
    </xf>
    <xf numFmtId="41" fontId="7" fillId="0" borderId="0" xfId="1" applyFont="1" applyAlignment="1">
      <alignment horizontal="center" vertical="center"/>
    </xf>
    <xf numFmtId="41" fontId="9" fillId="0" borderId="5" xfId="1" applyFont="1" applyBorder="1" applyAlignment="1">
      <alignment horizontal="center" vertical="center"/>
    </xf>
    <xf numFmtId="41" fontId="9" fillId="4" borderId="2" xfId="1" applyFont="1" applyFill="1" applyBorder="1" applyAlignment="1">
      <alignment horizontal="right" vertical="center"/>
    </xf>
    <xf numFmtId="41" fontId="9" fillId="4" borderId="3" xfId="1" applyFont="1" applyFill="1" applyBorder="1" applyAlignment="1">
      <alignment horizontal="right" vertical="center"/>
    </xf>
    <xf numFmtId="178" fontId="9" fillId="4" borderId="5" xfId="1" applyNumberFormat="1" applyFont="1" applyFill="1" applyBorder="1" applyAlignment="1">
      <alignment horizontal="right" vertical="center"/>
    </xf>
    <xf numFmtId="178" fontId="9" fillId="4" borderId="6" xfId="1" applyNumberFormat="1" applyFont="1" applyFill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41" fontId="9" fillId="0" borderId="5" xfId="1" applyFont="1" applyBorder="1" applyAlignment="1">
      <alignment horizontal="right" vertical="center"/>
    </xf>
    <xf numFmtId="41" fontId="9" fillId="0" borderId="6" xfId="1" applyFont="1" applyBorder="1" applyAlignment="1">
      <alignment horizontal="right" vertical="center"/>
    </xf>
    <xf numFmtId="41" fontId="9" fillId="0" borderId="1" xfId="1" applyFont="1" applyBorder="1" applyAlignment="1">
      <alignment horizontal="center" vertical="center"/>
    </xf>
    <xf numFmtId="41" fontId="9" fillId="0" borderId="4" xfId="1" applyFont="1" applyBorder="1" applyAlignment="1">
      <alignment horizontal="center" vertical="center"/>
    </xf>
    <xf numFmtId="41" fontId="9" fillId="0" borderId="2" xfId="1" applyFont="1" applyBorder="1" applyAlignment="1">
      <alignment horizontal="center" vertical="center"/>
    </xf>
    <xf numFmtId="0" fontId="9" fillId="0" borderId="11" xfId="1" applyNumberFormat="1" applyFont="1" applyBorder="1" applyAlignment="1">
      <alignment horizontal="right" vertical="center" wrapText="1"/>
    </xf>
    <xf numFmtId="0" fontId="9" fillId="0" borderId="12" xfId="1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41" fontId="9" fillId="0" borderId="3" xfId="1" applyFont="1" applyBorder="1" applyAlignment="1">
      <alignment horizontal="center" vertical="center"/>
    </xf>
    <xf numFmtId="41" fontId="9" fillId="0" borderId="19" xfId="1" applyFont="1" applyBorder="1" applyAlignment="1">
      <alignment horizontal="center" vertical="center"/>
    </xf>
    <xf numFmtId="41" fontId="9" fillId="0" borderId="20" xfId="1" applyFont="1" applyBorder="1" applyAlignment="1">
      <alignment horizontal="center" vertical="center"/>
    </xf>
    <xf numFmtId="41" fontId="17" fillId="3" borderId="24" xfId="1" applyFont="1" applyFill="1" applyBorder="1" applyAlignment="1">
      <alignment horizontal="center" vertical="center"/>
    </xf>
    <xf numFmtId="41" fontId="17" fillId="3" borderId="25" xfId="1" applyFont="1" applyFill="1" applyBorder="1" applyAlignment="1">
      <alignment horizontal="center" vertical="center"/>
    </xf>
    <xf numFmtId="41" fontId="9" fillId="0" borderId="2" xfId="1" applyFont="1" applyBorder="1" applyAlignment="1">
      <alignment horizontal="center" vertical="center" wrapText="1"/>
    </xf>
    <xf numFmtId="41" fontId="9" fillId="3" borderId="25" xfId="1" applyFont="1" applyFill="1" applyBorder="1" applyAlignment="1">
      <alignment horizontal="center" vertical="center"/>
    </xf>
    <xf numFmtId="41" fontId="9" fillId="3" borderId="26" xfId="1" applyFont="1" applyFill="1" applyBorder="1" applyAlignment="1">
      <alignment horizontal="center" vertical="center"/>
    </xf>
    <xf numFmtId="41" fontId="9" fillId="0" borderId="32" xfId="1" applyFont="1" applyBorder="1" applyAlignment="1">
      <alignment horizontal="center" vertical="center" wrapText="1"/>
    </xf>
    <xf numFmtId="41" fontId="9" fillId="0" borderId="33" xfId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41" fontId="15" fillId="5" borderId="5" xfId="1" applyFont="1" applyFill="1" applyBorder="1" applyAlignment="1">
      <alignment horizontal="center" vertical="center"/>
    </xf>
    <xf numFmtId="41" fontId="15" fillId="0" borderId="5" xfId="1" applyFont="1" applyBorder="1" applyAlignment="1">
      <alignment horizontal="center" vertical="center"/>
    </xf>
    <xf numFmtId="41" fontId="18" fillId="6" borderId="1" xfId="1" applyFont="1" applyFill="1" applyBorder="1" applyAlignment="1">
      <alignment horizontal="center" vertical="center"/>
    </xf>
    <xf numFmtId="41" fontId="18" fillId="6" borderId="2" xfId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/>
    </xf>
    <xf numFmtId="41" fontId="15" fillId="0" borderId="7" xfId="1" applyFont="1" applyBorder="1" applyAlignment="1">
      <alignment horizontal="center" vertical="center"/>
    </xf>
    <xf numFmtId="41" fontId="18" fillId="6" borderId="2" xfId="1" applyFont="1" applyFill="1" applyBorder="1" applyAlignment="1">
      <alignment horizontal="center" vertical="center" wrapText="1"/>
    </xf>
    <xf numFmtId="41" fontId="18" fillId="6" borderId="19" xfId="1" applyFont="1" applyFill="1" applyBorder="1" applyAlignment="1">
      <alignment horizontal="center" vertical="center" wrapText="1"/>
    </xf>
    <xf numFmtId="41" fontId="18" fillId="6" borderId="19" xfId="1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8" fillId="6" borderId="19" xfId="0" applyFont="1" applyFill="1" applyBorder="1" applyAlignment="1">
      <alignment horizontal="center" vertical="center"/>
    </xf>
    <xf numFmtId="0" fontId="18" fillId="6" borderId="20" xfId="0" applyFont="1" applyFill="1" applyBorder="1" applyAlignment="1">
      <alignment horizontal="center" vertical="center"/>
    </xf>
    <xf numFmtId="41" fontId="18" fillId="6" borderId="32" xfId="1" applyFont="1" applyFill="1" applyBorder="1" applyAlignment="1">
      <alignment horizontal="center" vertical="center" wrapText="1"/>
    </xf>
    <xf numFmtId="41" fontId="18" fillId="6" borderId="33" xfId="1" applyFont="1" applyFill="1" applyBorder="1" applyAlignment="1">
      <alignment horizontal="center" vertical="center" wrapText="1"/>
    </xf>
    <xf numFmtId="41" fontId="15" fillId="3" borderId="15" xfId="1" applyFont="1" applyFill="1" applyBorder="1" applyAlignment="1">
      <alignment horizontal="center" vertical="center"/>
    </xf>
    <xf numFmtId="41" fontId="15" fillId="3" borderId="9" xfId="1" applyFont="1" applyFill="1" applyBorder="1" applyAlignment="1">
      <alignment horizontal="center" vertical="center"/>
    </xf>
    <xf numFmtId="41" fontId="15" fillId="0" borderId="4" xfId="1" applyFont="1" applyBorder="1" applyAlignment="1">
      <alignment horizontal="center" vertical="center"/>
    </xf>
  </cellXfs>
  <cellStyles count="12">
    <cellStyle name="쉼표 [0]" xfId="1" builtinId="6"/>
    <cellStyle name="쉼표 [0] 2" xfId="5" xr:uid="{00000000-0005-0000-0000-000001000000}"/>
    <cellStyle name="쉼표 [0] 2 2" xfId="8" xr:uid="{00000000-0005-0000-0000-000002000000}"/>
    <cellStyle name="쉼표 [0] 3" xfId="4" xr:uid="{00000000-0005-0000-0000-000003000000}"/>
    <cellStyle name="쉼표 [0] 4" xfId="11" xr:uid="{00000000-0005-0000-0000-000004000000}"/>
    <cellStyle name="표준" xfId="0" builtinId="0"/>
    <cellStyle name="표준 2" xfId="2" xr:uid="{00000000-0005-0000-0000-000006000000}"/>
    <cellStyle name="표준 2 2" xfId="6" xr:uid="{00000000-0005-0000-0000-000007000000}"/>
    <cellStyle name="표준 2 3" xfId="10" xr:uid="{00000000-0005-0000-0000-000008000000}"/>
    <cellStyle name="표준 2 4" xfId="7" xr:uid="{00000000-0005-0000-0000-000009000000}"/>
    <cellStyle name="표준 2 5" xfId="3" xr:uid="{00000000-0005-0000-0000-00000A000000}"/>
    <cellStyle name="표준 3" xfId="9" xr:uid="{00000000-0005-0000-0000-00000B000000}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 xr9:uid="{00000000-0011-0000-FFFF-FFFF00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opLeftCell="A4" zoomScale="85" zoomScaleNormal="85" workbookViewId="0">
      <selection activeCell="C15" sqref="C15"/>
    </sheetView>
  </sheetViews>
  <sheetFormatPr defaultRowHeight="60" customHeight="1" x14ac:dyDescent="0.3"/>
  <cols>
    <col min="1" max="1" width="15.625" style="2" customWidth="1"/>
    <col min="2" max="5" width="25.625" style="2" customWidth="1"/>
    <col min="6" max="6" width="3.625" style="2" customWidth="1"/>
    <col min="7" max="10" width="15.625" style="2" customWidth="1"/>
    <col min="11" max="11" width="3.625" style="2" customWidth="1"/>
    <col min="12" max="16384" width="9" style="2"/>
  </cols>
  <sheetData>
    <row r="1" spans="1:11" ht="80.099999999999994" customHeight="1" x14ac:dyDescent="0.3">
      <c r="A1" s="79" t="s">
        <v>51</v>
      </c>
      <c r="B1" s="79"/>
      <c r="C1" s="79"/>
      <c r="D1" s="79"/>
      <c r="E1" s="79"/>
      <c r="F1" s="1"/>
      <c r="G1" s="1"/>
      <c r="H1" s="1"/>
      <c r="I1" s="1"/>
      <c r="J1" s="1"/>
      <c r="K1" s="1"/>
    </row>
    <row r="2" spans="1:11" ht="30" customHeight="1" x14ac:dyDescent="0.3">
      <c r="A2" s="3"/>
      <c r="B2" s="3"/>
      <c r="C2" s="3"/>
      <c r="D2" s="3"/>
      <c r="E2" s="3"/>
      <c r="F2" s="1"/>
      <c r="G2" s="1"/>
      <c r="H2" s="1"/>
      <c r="I2" s="1"/>
      <c r="J2" s="1"/>
      <c r="K2" s="1"/>
    </row>
    <row r="3" spans="1:11" s="4" customFormat="1" ht="60" customHeight="1" thickBot="1" x14ac:dyDescent="0.35">
      <c r="A3" s="4" t="s">
        <v>36</v>
      </c>
      <c r="E3" s="5" t="s">
        <v>38</v>
      </c>
    </row>
    <row r="4" spans="1:11" s="9" customFormat="1" ht="60" customHeight="1" thickBot="1" x14ac:dyDescent="0.35">
      <c r="A4" s="6" t="s">
        <v>40</v>
      </c>
      <c r="B4" s="7" t="s">
        <v>55</v>
      </c>
      <c r="C4" s="7" t="s">
        <v>59</v>
      </c>
      <c r="D4" s="7" t="s">
        <v>56</v>
      </c>
      <c r="E4" s="8" t="s">
        <v>57</v>
      </c>
    </row>
    <row r="5" spans="1:11" s="9" customFormat="1" ht="60" customHeight="1" thickTop="1" x14ac:dyDescent="0.3">
      <c r="A5" s="10" t="s">
        <v>41</v>
      </c>
      <c r="B5" s="11">
        <v>2426371000</v>
      </c>
      <c r="C5" s="11">
        <v>0</v>
      </c>
      <c r="D5" s="11">
        <v>3000000</v>
      </c>
      <c r="E5" s="12">
        <f>SUM(B5:D5)</f>
        <v>2429371000</v>
      </c>
    </row>
    <row r="6" spans="1:11" s="9" customFormat="1" ht="60" customHeight="1" x14ac:dyDescent="0.3">
      <c r="A6" s="13" t="s">
        <v>42</v>
      </c>
      <c r="B6" s="14">
        <v>21100000</v>
      </c>
      <c r="C6" s="14">
        <v>0</v>
      </c>
      <c r="D6" s="14">
        <v>5100000</v>
      </c>
      <c r="E6" s="15">
        <f t="shared" ref="E6:E7" si="0">SUM(B6:D6)</f>
        <v>26200000</v>
      </c>
    </row>
    <row r="7" spans="1:11" s="9" customFormat="1" ht="60" customHeight="1" x14ac:dyDescent="0.3">
      <c r="A7" s="16" t="s">
        <v>35</v>
      </c>
      <c r="B7" s="17">
        <v>8170320</v>
      </c>
      <c r="C7" s="17">
        <v>0</v>
      </c>
      <c r="D7" s="17">
        <v>1520000</v>
      </c>
      <c r="E7" s="15">
        <f t="shared" si="0"/>
        <v>9690320</v>
      </c>
    </row>
    <row r="8" spans="1:11" s="9" customFormat="1" ht="60" customHeight="1" thickBot="1" x14ac:dyDescent="0.35">
      <c r="A8" s="18" t="s">
        <v>43</v>
      </c>
      <c r="B8" s="19">
        <f>SUM(B5:B7)</f>
        <v>2455641320</v>
      </c>
      <c r="C8" s="19">
        <f>SUM(C5:C7)</f>
        <v>0</v>
      </c>
      <c r="D8" s="19">
        <f>SUM(D5:D7)</f>
        <v>9620000</v>
      </c>
      <c r="E8" s="20">
        <f>SUM(E5:E7)</f>
        <v>2465261320</v>
      </c>
    </row>
    <row r="9" spans="1:11" ht="30" customHeight="1" x14ac:dyDescent="0.3">
      <c r="A9" s="9"/>
      <c r="B9" s="9"/>
      <c r="C9" s="9"/>
      <c r="D9" s="9"/>
      <c r="E9" s="9"/>
      <c r="G9" s="21"/>
    </row>
    <row r="10" spans="1:11" s="4" customFormat="1" ht="60" customHeight="1" thickBot="1" x14ac:dyDescent="0.35">
      <c r="A10" s="4" t="s">
        <v>44</v>
      </c>
      <c r="E10" s="5" t="s">
        <v>37</v>
      </c>
    </row>
    <row r="11" spans="1:11" ht="60" customHeight="1" thickBot="1" x14ac:dyDescent="0.35">
      <c r="A11" s="6" t="s">
        <v>39</v>
      </c>
      <c r="B11" s="7" t="s">
        <v>55</v>
      </c>
      <c r="C11" s="7" t="s">
        <v>59</v>
      </c>
      <c r="D11" s="7" t="s">
        <v>56</v>
      </c>
      <c r="E11" s="8" t="s">
        <v>57</v>
      </c>
    </row>
    <row r="12" spans="1:11" ht="60" customHeight="1" thickTop="1" x14ac:dyDescent="0.3">
      <c r="A12" s="22" t="s">
        <v>45</v>
      </c>
      <c r="B12" s="23">
        <v>792879980</v>
      </c>
      <c r="C12" s="23">
        <v>-17540</v>
      </c>
      <c r="D12" s="23">
        <v>1500000</v>
      </c>
      <c r="E12" s="12">
        <f>SUM(B12:D12)</f>
        <v>794362440</v>
      </c>
    </row>
    <row r="13" spans="1:11" ht="60" customHeight="1" x14ac:dyDescent="0.3">
      <c r="A13" s="13" t="s">
        <v>46</v>
      </c>
      <c r="B13" s="14">
        <v>135800000</v>
      </c>
      <c r="C13" s="14">
        <v>839690</v>
      </c>
      <c r="D13" s="14">
        <v>0</v>
      </c>
      <c r="E13" s="15">
        <f t="shared" ref="E13:E14" si="1">SUM(B13:D13)</f>
        <v>136639690</v>
      </c>
    </row>
    <row r="14" spans="1:11" ht="60" customHeight="1" x14ac:dyDescent="0.3">
      <c r="A14" s="13" t="s">
        <v>47</v>
      </c>
      <c r="B14" s="14">
        <v>1526961340</v>
      </c>
      <c r="C14" s="14">
        <v>-822150</v>
      </c>
      <c r="D14" s="14">
        <v>8120000</v>
      </c>
      <c r="E14" s="15">
        <f t="shared" si="1"/>
        <v>1534259190</v>
      </c>
    </row>
    <row r="15" spans="1:11" ht="60" customHeight="1" thickBot="1" x14ac:dyDescent="0.35">
      <c r="A15" s="18" t="s">
        <v>48</v>
      </c>
      <c r="B15" s="19">
        <f>SUM(B12:B14)</f>
        <v>2455641320</v>
      </c>
      <c r="C15" s="19">
        <f>SUM(C12:C14)</f>
        <v>0</v>
      </c>
      <c r="D15" s="19">
        <f>D12+D13+D14</f>
        <v>9620000</v>
      </c>
      <c r="E15" s="24">
        <f>SUM(E12:E14)</f>
        <v>2465261320</v>
      </c>
    </row>
  </sheetData>
  <mergeCells count="1">
    <mergeCell ref="A1:E1"/>
  </mergeCells>
  <phoneticPr fontId="2" type="noConversion"/>
  <pageMargins left="0.7" right="0.7" top="0.75" bottom="0.75" header="0.3" footer="0.3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13"/>
  <sheetViews>
    <sheetView zoomScale="85" zoomScaleNormal="85" workbookViewId="0">
      <selection activeCell="H14" sqref="H14"/>
    </sheetView>
  </sheetViews>
  <sheetFormatPr defaultRowHeight="39.950000000000003" customHeight="1" x14ac:dyDescent="0.3"/>
  <cols>
    <col min="1" max="3" width="13.625" style="25" customWidth="1"/>
    <col min="4" max="7" width="15.625" style="26" customWidth="1"/>
    <col min="8" max="8" width="15.625" style="27" customWidth="1"/>
    <col min="9" max="9" width="15.625" style="28" customWidth="1"/>
    <col min="10" max="10" width="9" style="25"/>
    <col min="11" max="12" width="11.875" style="25" customWidth="1"/>
    <col min="13" max="16384" width="9" style="25"/>
  </cols>
  <sheetData>
    <row r="2" spans="1:9" ht="15" customHeight="1" x14ac:dyDescent="0.3"/>
    <row r="3" spans="1:9" ht="60" customHeight="1" x14ac:dyDescent="0.3">
      <c r="A3" s="98" t="s">
        <v>28</v>
      </c>
      <c r="B3" s="98"/>
      <c r="C3" s="98"/>
      <c r="D3" s="98"/>
      <c r="E3" s="98"/>
      <c r="F3" s="98"/>
      <c r="G3" s="98"/>
      <c r="H3" s="98"/>
      <c r="I3" s="98"/>
    </row>
    <row r="4" spans="1:9" ht="15" customHeight="1" thickBot="1" x14ac:dyDescent="0.35">
      <c r="I4" s="29" t="s">
        <v>34</v>
      </c>
    </row>
    <row r="5" spans="1:9" ht="60" customHeight="1" x14ac:dyDescent="0.3">
      <c r="A5" s="93" t="s">
        <v>0</v>
      </c>
      <c r="B5" s="95"/>
      <c r="C5" s="95"/>
      <c r="D5" s="104" t="s">
        <v>55</v>
      </c>
      <c r="E5" s="107" t="s">
        <v>59</v>
      </c>
      <c r="F5" s="104" t="s">
        <v>56</v>
      </c>
      <c r="G5" s="95" t="s">
        <v>58</v>
      </c>
      <c r="H5" s="95" t="s">
        <v>52</v>
      </c>
      <c r="I5" s="99"/>
    </row>
    <row r="6" spans="1:9" ht="60" customHeight="1" thickBot="1" x14ac:dyDescent="0.35">
      <c r="A6" s="30" t="s">
        <v>1</v>
      </c>
      <c r="B6" s="31" t="s">
        <v>2</v>
      </c>
      <c r="C6" s="31" t="s">
        <v>3</v>
      </c>
      <c r="D6" s="100"/>
      <c r="E6" s="108"/>
      <c r="F6" s="100"/>
      <c r="G6" s="100"/>
      <c r="H6" s="100"/>
      <c r="I6" s="101"/>
    </row>
    <row r="7" spans="1:9" ht="60" customHeight="1" thickTop="1" thickBot="1" x14ac:dyDescent="0.35">
      <c r="A7" s="102" t="s">
        <v>4</v>
      </c>
      <c r="B7" s="103"/>
      <c r="C7" s="103"/>
      <c r="D7" s="32">
        <f t="shared" ref="D7:F7" si="0">SUM(D8,D10,D12)</f>
        <v>2455641320</v>
      </c>
      <c r="E7" s="32">
        <f t="shared" si="0"/>
        <v>0</v>
      </c>
      <c r="F7" s="32">
        <f t="shared" si="0"/>
        <v>9620000</v>
      </c>
      <c r="G7" s="32">
        <f t="shared" ref="G7" si="1">SUM(G8,G10,G12)</f>
        <v>2465261320</v>
      </c>
      <c r="H7" s="105"/>
      <c r="I7" s="106"/>
    </row>
    <row r="8" spans="1:9" ht="60" customHeight="1" x14ac:dyDescent="0.3">
      <c r="A8" s="93" t="s">
        <v>29</v>
      </c>
      <c r="B8" s="95" t="s">
        <v>29</v>
      </c>
      <c r="C8" s="33" t="s">
        <v>6</v>
      </c>
      <c r="D8" s="34">
        <f>SUM(D9)</f>
        <v>2426371000</v>
      </c>
      <c r="E8" s="34">
        <f t="shared" ref="E8:F8" si="2">SUM(E9)</f>
        <v>0</v>
      </c>
      <c r="F8" s="34">
        <f t="shared" si="2"/>
        <v>3000000</v>
      </c>
      <c r="G8" s="34">
        <f>SUM(G9)</f>
        <v>2429371000</v>
      </c>
      <c r="H8" s="81"/>
      <c r="I8" s="82"/>
    </row>
    <row r="9" spans="1:9" ht="60" customHeight="1" x14ac:dyDescent="0.3">
      <c r="A9" s="94"/>
      <c r="B9" s="80"/>
      <c r="C9" s="35" t="s">
        <v>30</v>
      </c>
      <c r="D9" s="64">
        <f>예산총괄표!B5</f>
        <v>2426371000</v>
      </c>
      <c r="E9" s="74">
        <f>예산총괄표!C5</f>
        <v>0</v>
      </c>
      <c r="F9" s="72">
        <f>예산총괄표!D5</f>
        <v>3000000</v>
      </c>
      <c r="G9" s="36">
        <f>SUM(D9:F9)</f>
        <v>2429371000</v>
      </c>
      <c r="H9" s="96" t="s">
        <v>61</v>
      </c>
      <c r="I9" s="97"/>
    </row>
    <row r="10" spans="1:9" ht="60" customHeight="1" x14ac:dyDescent="0.3">
      <c r="A10" s="94" t="s">
        <v>31</v>
      </c>
      <c r="B10" s="80" t="s">
        <v>32</v>
      </c>
      <c r="C10" s="37" t="s">
        <v>6</v>
      </c>
      <c r="D10" s="38">
        <f>SUM(D11)</f>
        <v>21100000</v>
      </c>
      <c r="E10" s="38">
        <f>SUM(E11)</f>
        <v>0</v>
      </c>
      <c r="F10" s="38">
        <f>SUM(F11)</f>
        <v>5100000</v>
      </c>
      <c r="G10" s="38">
        <f>SUM(G11)</f>
        <v>26200000</v>
      </c>
      <c r="H10" s="83"/>
      <c r="I10" s="84"/>
    </row>
    <row r="11" spans="1:9" ht="60" customHeight="1" x14ac:dyDescent="0.3">
      <c r="A11" s="94"/>
      <c r="B11" s="80"/>
      <c r="C11" s="39" t="s">
        <v>33</v>
      </c>
      <c r="D11" s="40">
        <f>예산총괄표!B6</f>
        <v>21100000</v>
      </c>
      <c r="E11" s="40">
        <f>예산총괄표!C6</f>
        <v>0</v>
      </c>
      <c r="F11" s="40">
        <f>예산총괄표!D6</f>
        <v>5100000</v>
      </c>
      <c r="G11" s="36">
        <f>SUM(D11:F11)</f>
        <v>26200000</v>
      </c>
      <c r="H11" s="91" t="s">
        <v>62</v>
      </c>
      <c r="I11" s="92"/>
    </row>
    <row r="12" spans="1:9" ht="60" customHeight="1" x14ac:dyDescent="0.3">
      <c r="A12" s="85" t="s">
        <v>49</v>
      </c>
      <c r="B12" s="87" t="s">
        <v>49</v>
      </c>
      <c r="C12" s="37" t="s">
        <v>6</v>
      </c>
      <c r="D12" s="38">
        <f>SUM(D13)</f>
        <v>8170320</v>
      </c>
      <c r="E12" s="38">
        <f>SUM(E13)</f>
        <v>0</v>
      </c>
      <c r="F12" s="38">
        <f>SUM(F13)</f>
        <v>1520000</v>
      </c>
      <c r="G12" s="38">
        <f>SUM(G13)</f>
        <v>9690320</v>
      </c>
      <c r="H12" s="83"/>
      <c r="I12" s="84"/>
    </row>
    <row r="13" spans="1:9" ht="60" customHeight="1" thickBot="1" x14ac:dyDescent="0.35">
      <c r="A13" s="86"/>
      <c r="B13" s="88"/>
      <c r="C13" s="41" t="s">
        <v>50</v>
      </c>
      <c r="D13" s="42">
        <f>예산총괄표!B7</f>
        <v>8170320</v>
      </c>
      <c r="E13" s="42">
        <f>예산총괄표!C7</f>
        <v>0</v>
      </c>
      <c r="F13" s="42">
        <f>예산총괄표!D7</f>
        <v>1520000</v>
      </c>
      <c r="G13" s="42">
        <f>SUM(D13:F13)</f>
        <v>9690320</v>
      </c>
      <c r="H13" s="89" t="s">
        <v>65</v>
      </c>
      <c r="I13" s="90"/>
    </row>
  </sheetData>
  <mergeCells count="21">
    <mergeCell ref="A3:I3"/>
    <mergeCell ref="H5:I6"/>
    <mergeCell ref="A7:C7"/>
    <mergeCell ref="D5:D6"/>
    <mergeCell ref="F5:F6"/>
    <mergeCell ref="G5:G6"/>
    <mergeCell ref="A5:C5"/>
    <mergeCell ref="H7:I7"/>
    <mergeCell ref="E5:E6"/>
    <mergeCell ref="B10:B11"/>
    <mergeCell ref="H8:I8"/>
    <mergeCell ref="H10:I10"/>
    <mergeCell ref="A12:A13"/>
    <mergeCell ref="B12:B13"/>
    <mergeCell ref="H12:I12"/>
    <mergeCell ref="H13:I13"/>
    <mergeCell ref="H11:I11"/>
    <mergeCell ref="A8:A9"/>
    <mergeCell ref="B8:B9"/>
    <mergeCell ref="A10:A11"/>
    <mergeCell ref="H9:I9"/>
  </mergeCells>
  <phoneticPr fontId="2" type="noConversion"/>
  <pageMargins left="0.7" right="0.7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L34"/>
  <sheetViews>
    <sheetView tabSelected="1" topLeftCell="A2" zoomScaleNormal="100" workbookViewId="0">
      <pane xSplit="3" ySplit="5" topLeftCell="E19" activePane="bottomRight" state="frozen"/>
      <selection activeCell="A2" sqref="A2"/>
      <selection pane="topRight" activeCell="D2" sqref="D2"/>
      <selection pane="bottomLeft" activeCell="A5" sqref="A5"/>
      <selection pane="bottomRight" activeCell="I32" sqref="I32:I34"/>
    </sheetView>
  </sheetViews>
  <sheetFormatPr defaultRowHeight="39.950000000000003" customHeight="1" x14ac:dyDescent="0.3"/>
  <cols>
    <col min="1" max="3" width="9.125" style="25" customWidth="1"/>
    <col min="4" max="7" width="15.625" style="26" customWidth="1"/>
    <col min="8" max="8" width="16.625" style="27" customWidth="1"/>
    <col min="9" max="9" width="15.625" style="28" customWidth="1"/>
    <col min="10" max="10" width="9" style="25"/>
    <col min="11" max="12" width="11.875" style="25" customWidth="1"/>
    <col min="13" max="16384" width="9" style="25"/>
  </cols>
  <sheetData>
    <row r="2" spans="1:12" ht="15" customHeight="1" x14ac:dyDescent="0.3"/>
    <row r="3" spans="1:12" ht="60" customHeight="1" x14ac:dyDescent="0.3">
      <c r="A3" s="98" t="s">
        <v>27</v>
      </c>
      <c r="B3" s="98"/>
      <c r="C3" s="98"/>
      <c r="D3" s="98"/>
      <c r="E3" s="98"/>
      <c r="F3" s="98"/>
      <c r="G3" s="98"/>
      <c r="H3" s="98"/>
      <c r="I3" s="98"/>
    </row>
    <row r="4" spans="1:12" ht="15" customHeight="1" thickBot="1" x14ac:dyDescent="0.35">
      <c r="I4" s="29" t="s">
        <v>34</v>
      </c>
    </row>
    <row r="5" spans="1:12" ht="39.950000000000003" customHeight="1" x14ac:dyDescent="0.3">
      <c r="A5" s="117" t="s">
        <v>0</v>
      </c>
      <c r="B5" s="118"/>
      <c r="C5" s="118"/>
      <c r="D5" s="122" t="s">
        <v>55</v>
      </c>
      <c r="E5" s="129" t="s">
        <v>59</v>
      </c>
      <c r="F5" s="122" t="s">
        <v>56</v>
      </c>
      <c r="G5" s="118" t="s">
        <v>57</v>
      </c>
      <c r="H5" s="125" t="s">
        <v>54</v>
      </c>
      <c r="I5" s="126"/>
    </row>
    <row r="6" spans="1:12" ht="39.950000000000003" customHeight="1" thickBot="1" x14ac:dyDescent="0.35">
      <c r="A6" s="43" t="s">
        <v>1</v>
      </c>
      <c r="B6" s="44" t="s">
        <v>2</v>
      </c>
      <c r="C6" s="44" t="s">
        <v>3</v>
      </c>
      <c r="D6" s="123"/>
      <c r="E6" s="130"/>
      <c r="F6" s="123"/>
      <c r="G6" s="124"/>
      <c r="H6" s="127"/>
      <c r="I6" s="128"/>
    </row>
    <row r="7" spans="1:12" ht="30" customHeight="1" thickTop="1" x14ac:dyDescent="0.3">
      <c r="A7" s="131" t="s">
        <v>4</v>
      </c>
      <c r="B7" s="132"/>
      <c r="C7" s="132"/>
      <c r="D7" s="45">
        <f>SUM(D8,D25,D30)</f>
        <v>2455641320</v>
      </c>
      <c r="E7" s="45">
        <f>SUM(E8,E25,E30)</f>
        <v>0</v>
      </c>
      <c r="F7" s="45">
        <f>SUM(F8,F25,F30)</f>
        <v>9620000</v>
      </c>
      <c r="G7" s="45">
        <f>SUM(G8,G25,G30)</f>
        <v>2465261320</v>
      </c>
      <c r="H7" s="46"/>
      <c r="I7" s="47"/>
    </row>
    <row r="8" spans="1:12" ht="30" customHeight="1" x14ac:dyDescent="0.3">
      <c r="A8" s="133" t="s">
        <v>5</v>
      </c>
      <c r="B8" s="115" t="s">
        <v>6</v>
      </c>
      <c r="C8" s="115"/>
      <c r="D8" s="48">
        <f>SUM(D9,D15,D18)</f>
        <v>792879980</v>
      </c>
      <c r="E8" s="48">
        <f>SUM(E9,E15,E18)</f>
        <v>-17540</v>
      </c>
      <c r="F8" s="48">
        <f t="shared" ref="F8:G8" si="0">SUM(F9,F15,F18)</f>
        <v>1500000</v>
      </c>
      <c r="G8" s="48">
        <f t="shared" si="0"/>
        <v>794362440</v>
      </c>
      <c r="H8" s="49"/>
      <c r="I8" s="50"/>
    </row>
    <row r="9" spans="1:12" ht="30" customHeight="1" x14ac:dyDescent="0.3">
      <c r="A9" s="133"/>
      <c r="B9" s="116" t="s">
        <v>7</v>
      </c>
      <c r="C9" s="51" t="s">
        <v>6</v>
      </c>
      <c r="D9" s="52">
        <f>SUM(D10:D14)</f>
        <v>697789010</v>
      </c>
      <c r="E9" s="52">
        <f>SUM(E10:E14)</f>
        <v>-1601820</v>
      </c>
      <c r="F9" s="52">
        <f t="shared" ref="F9:G9" si="1">SUM(F10:F14)</f>
        <v>0</v>
      </c>
      <c r="G9" s="52">
        <f t="shared" si="1"/>
        <v>696187190</v>
      </c>
      <c r="H9" s="53"/>
      <c r="I9" s="54"/>
    </row>
    <row r="10" spans="1:12" ht="30" customHeight="1" x14ac:dyDescent="0.3">
      <c r="A10" s="133"/>
      <c r="B10" s="116"/>
      <c r="C10" s="55" t="s">
        <v>8</v>
      </c>
      <c r="D10" s="56">
        <v>501480200</v>
      </c>
      <c r="E10" s="56">
        <v>0</v>
      </c>
      <c r="F10" s="56">
        <v>0</v>
      </c>
      <c r="G10" s="56">
        <f>SUM(D10:F10)</f>
        <v>501480200</v>
      </c>
      <c r="H10" s="57"/>
      <c r="I10" s="58"/>
      <c r="K10" s="59"/>
      <c r="L10" s="59"/>
    </row>
    <row r="11" spans="1:12" ht="30" customHeight="1" x14ac:dyDescent="0.3">
      <c r="A11" s="133"/>
      <c r="B11" s="116"/>
      <c r="C11" s="55" t="s">
        <v>9</v>
      </c>
      <c r="D11" s="56">
        <v>103667000</v>
      </c>
      <c r="E11" s="56">
        <v>-61870</v>
      </c>
      <c r="F11" s="56">
        <v>0</v>
      </c>
      <c r="G11" s="56">
        <f t="shared" ref="G11:G14" si="2">SUM(D11:F11)</f>
        <v>103605130</v>
      </c>
      <c r="H11" s="57"/>
      <c r="I11" s="58"/>
      <c r="K11" s="59"/>
      <c r="L11" s="59"/>
    </row>
    <row r="12" spans="1:12" ht="30" customHeight="1" x14ac:dyDescent="0.3">
      <c r="A12" s="133"/>
      <c r="B12" s="116"/>
      <c r="C12" s="55" t="s">
        <v>10</v>
      </c>
      <c r="D12" s="56">
        <v>41790700</v>
      </c>
      <c r="E12" s="56">
        <v>0</v>
      </c>
      <c r="F12" s="56">
        <v>0</v>
      </c>
      <c r="G12" s="56">
        <f t="shared" si="2"/>
        <v>41790700</v>
      </c>
      <c r="H12" s="57"/>
      <c r="I12" s="58"/>
      <c r="K12" s="59"/>
      <c r="L12" s="59"/>
    </row>
    <row r="13" spans="1:12" ht="30" customHeight="1" x14ac:dyDescent="0.3">
      <c r="A13" s="133"/>
      <c r="B13" s="116"/>
      <c r="C13" s="55" t="s">
        <v>11</v>
      </c>
      <c r="D13" s="56">
        <v>49251110</v>
      </c>
      <c r="E13" s="56">
        <v>-2539950</v>
      </c>
      <c r="F13" s="56">
        <v>0</v>
      </c>
      <c r="G13" s="56">
        <f t="shared" si="2"/>
        <v>46711160</v>
      </c>
      <c r="H13" s="57"/>
      <c r="I13" s="58"/>
      <c r="K13" s="59"/>
      <c r="L13" s="59"/>
    </row>
    <row r="14" spans="1:12" ht="30" customHeight="1" x14ac:dyDescent="0.3">
      <c r="A14" s="133"/>
      <c r="B14" s="116"/>
      <c r="C14" s="55" t="s">
        <v>12</v>
      </c>
      <c r="D14" s="56">
        <v>1600000</v>
      </c>
      <c r="E14" s="56">
        <v>1000000</v>
      </c>
      <c r="F14" s="56">
        <v>0</v>
      </c>
      <c r="G14" s="56">
        <f t="shared" si="2"/>
        <v>2600000</v>
      </c>
      <c r="H14" s="57"/>
      <c r="I14" s="58"/>
      <c r="K14" s="59"/>
      <c r="L14" s="59"/>
    </row>
    <row r="15" spans="1:12" ht="30" customHeight="1" x14ac:dyDescent="0.3">
      <c r="A15" s="133"/>
      <c r="B15" s="109" t="s">
        <v>13</v>
      </c>
      <c r="C15" s="60" t="s">
        <v>6</v>
      </c>
      <c r="D15" s="52">
        <f>SUM(D16:D17)</f>
        <v>6350000</v>
      </c>
      <c r="E15" s="52">
        <f>SUM(E16:E17)</f>
        <v>-374270</v>
      </c>
      <c r="F15" s="52">
        <f t="shared" ref="F15:G15" si="3">SUM(F16:F17)</f>
        <v>0</v>
      </c>
      <c r="G15" s="52">
        <f t="shared" si="3"/>
        <v>5975730</v>
      </c>
      <c r="H15" s="53"/>
      <c r="I15" s="54"/>
      <c r="K15" s="59"/>
    </row>
    <row r="16" spans="1:12" ht="30" customHeight="1" x14ac:dyDescent="0.3">
      <c r="A16" s="133"/>
      <c r="B16" s="109"/>
      <c r="C16" s="61" t="s">
        <v>14</v>
      </c>
      <c r="D16" s="56">
        <v>4400000</v>
      </c>
      <c r="E16" s="56">
        <v>-150000</v>
      </c>
      <c r="F16" s="56">
        <v>0</v>
      </c>
      <c r="G16" s="56">
        <f t="shared" ref="G16:G17" si="4">SUM(D16:F16)</f>
        <v>4250000</v>
      </c>
      <c r="H16" s="57"/>
      <c r="I16" s="58"/>
      <c r="K16" s="59"/>
      <c r="L16" s="59"/>
    </row>
    <row r="17" spans="1:12" ht="30" customHeight="1" x14ac:dyDescent="0.3">
      <c r="A17" s="133"/>
      <c r="B17" s="109"/>
      <c r="C17" s="61" t="s">
        <v>15</v>
      </c>
      <c r="D17" s="56">
        <v>1950000</v>
      </c>
      <c r="E17" s="56">
        <v>-224270</v>
      </c>
      <c r="F17" s="56">
        <v>0</v>
      </c>
      <c r="G17" s="56">
        <f t="shared" si="4"/>
        <v>1725730</v>
      </c>
      <c r="H17" s="62"/>
      <c r="I17" s="58"/>
      <c r="K17" s="59"/>
      <c r="L17" s="59"/>
    </row>
    <row r="18" spans="1:12" ht="30" customHeight="1" x14ac:dyDescent="0.3">
      <c r="A18" s="133"/>
      <c r="B18" s="109" t="s">
        <v>16</v>
      </c>
      <c r="C18" s="60" t="s">
        <v>6</v>
      </c>
      <c r="D18" s="52">
        <f>SUM(D19:D24)</f>
        <v>88740970</v>
      </c>
      <c r="E18" s="52">
        <f>SUM(E19:E24)</f>
        <v>1958550</v>
      </c>
      <c r="F18" s="52">
        <f>SUM(F19:F24)</f>
        <v>1500000</v>
      </c>
      <c r="G18" s="52">
        <f>SUM(G19:G24)</f>
        <v>92199520</v>
      </c>
      <c r="H18" s="53"/>
      <c r="I18" s="54"/>
      <c r="K18" s="59"/>
    </row>
    <row r="19" spans="1:12" ht="30" customHeight="1" x14ac:dyDescent="0.3">
      <c r="A19" s="133"/>
      <c r="B19" s="109"/>
      <c r="C19" s="63" t="s">
        <v>17</v>
      </c>
      <c r="D19" s="56">
        <v>21689800</v>
      </c>
      <c r="E19" s="56">
        <v>-694600</v>
      </c>
      <c r="F19" s="56">
        <v>0</v>
      </c>
      <c r="G19" s="56">
        <f t="shared" ref="G19:G24" si="5">SUM(D19:F19)</f>
        <v>20995200</v>
      </c>
      <c r="H19" s="57"/>
      <c r="I19" s="58"/>
      <c r="K19" s="59"/>
      <c r="L19" s="59"/>
    </row>
    <row r="20" spans="1:12" ht="30" customHeight="1" x14ac:dyDescent="0.3">
      <c r="A20" s="133"/>
      <c r="B20" s="109"/>
      <c r="C20" s="76" t="s">
        <v>18</v>
      </c>
      <c r="D20" s="77">
        <v>34455030</v>
      </c>
      <c r="E20" s="56">
        <v>5404760</v>
      </c>
      <c r="F20" s="75">
        <v>1450000</v>
      </c>
      <c r="G20" s="75">
        <f t="shared" si="5"/>
        <v>41309790</v>
      </c>
      <c r="H20" s="62" t="s">
        <v>63</v>
      </c>
      <c r="I20" s="73">
        <f>F20</f>
        <v>1450000</v>
      </c>
      <c r="K20" s="59"/>
      <c r="L20" s="59"/>
    </row>
    <row r="21" spans="1:12" ht="30" customHeight="1" x14ac:dyDescent="0.3">
      <c r="A21" s="133"/>
      <c r="B21" s="109"/>
      <c r="C21" s="63" t="s">
        <v>19</v>
      </c>
      <c r="D21" s="56">
        <v>12337090</v>
      </c>
      <c r="E21" s="56">
        <v>-1602240</v>
      </c>
      <c r="F21" s="56">
        <v>50000</v>
      </c>
      <c r="G21" s="56">
        <f t="shared" si="5"/>
        <v>10784850</v>
      </c>
      <c r="H21" s="62" t="s">
        <v>63</v>
      </c>
      <c r="I21" s="73">
        <f>F21</f>
        <v>50000</v>
      </c>
      <c r="K21" s="59"/>
      <c r="L21" s="59"/>
    </row>
    <row r="22" spans="1:12" ht="30" customHeight="1" x14ac:dyDescent="0.3">
      <c r="A22" s="133"/>
      <c r="B22" s="109"/>
      <c r="C22" s="63" t="s">
        <v>20</v>
      </c>
      <c r="D22" s="56">
        <v>5159100</v>
      </c>
      <c r="E22" s="56">
        <v>9720</v>
      </c>
      <c r="F22" s="56">
        <v>0</v>
      </c>
      <c r="G22" s="56">
        <f t="shared" si="5"/>
        <v>5168820</v>
      </c>
      <c r="H22" s="57"/>
      <c r="I22" s="58"/>
      <c r="K22" s="59"/>
      <c r="L22" s="59"/>
    </row>
    <row r="23" spans="1:12" ht="30" customHeight="1" x14ac:dyDescent="0.3">
      <c r="A23" s="133"/>
      <c r="B23" s="109"/>
      <c r="C23" s="63" t="s">
        <v>21</v>
      </c>
      <c r="D23" s="56">
        <v>1000000</v>
      </c>
      <c r="E23" s="56">
        <v>-39800</v>
      </c>
      <c r="F23" s="56">
        <v>0</v>
      </c>
      <c r="G23" s="56">
        <f t="shared" si="5"/>
        <v>960200</v>
      </c>
      <c r="H23" s="57"/>
      <c r="I23" s="58"/>
      <c r="K23" s="59"/>
      <c r="L23" s="59"/>
    </row>
    <row r="24" spans="1:12" ht="30" customHeight="1" x14ac:dyDescent="0.3">
      <c r="A24" s="133"/>
      <c r="B24" s="109"/>
      <c r="C24" s="63" t="s">
        <v>22</v>
      </c>
      <c r="D24" s="56">
        <v>14099950</v>
      </c>
      <c r="E24" s="56">
        <v>-1119290</v>
      </c>
      <c r="F24" s="56">
        <v>0</v>
      </c>
      <c r="G24" s="56">
        <f t="shared" si="5"/>
        <v>12980660</v>
      </c>
      <c r="H24" s="57"/>
      <c r="I24" s="58"/>
      <c r="K24" s="59"/>
      <c r="L24" s="59"/>
    </row>
    <row r="25" spans="1:12" ht="30" customHeight="1" x14ac:dyDescent="0.3">
      <c r="A25" s="119" t="s">
        <v>23</v>
      </c>
      <c r="B25" s="120" t="s">
        <v>6</v>
      </c>
      <c r="C25" s="120"/>
      <c r="D25" s="48">
        <f>SUM(D26)</f>
        <v>135800000</v>
      </c>
      <c r="E25" s="48">
        <f>SUM(E26)</f>
        <v>839690</v>
      </c>
      <c r="F25" s="48">
        <f t="shared" ref="F25:G25" si="6">SUM(F26)</f>
        <v>0</v>
      </c>
      <c r="G25" s="48">
        <f t="shared" si="6"/>
        <v>136639690</v>
      </c>
      <c r="H25" s="49"/>
      <c r="I25" s="50"/>
      <c r="K25" s="59"/>
    </row>
    <row r="26" spans="1:12" ht="30" customHeight="1" x14ac:dyDescent="0.3">
      <c r="A26" s="119"/>
      <c r="B26" s="109" t="s">
        <v>24</v>
      </c>
      <c r="C26" s="60" t="s">
        <v>6</v>
      </c>
      <c r="D26" s="52">
        <f>SUM(D27:D29)</f>
        <v>135800000</v>
      </c>
      <c r="E26" s="52">
        <f>SUM(E27:E29)</f>
        <v>839690</v>
      </c>
      <c r="F26" s="52">
        <f t="shared" ref="F26:G26" si="7">SUM(F27:F29)</f>
        <v>0</v>
      </c>
      <c r="G26" s="52">
        <f t="shared" si="7"/>
        <v>136639690</v>
      </c>
      <c r="H26" s="53"/>
      <c r="I26" s="54"/>
      <c r="K26" s="59"/>
    </row>
    <row r="27" spans="1:12" ht="30" customHeight="1" x14ac:dyDescent="0.3">
      <c r="A27" s="119"/>
      <c r="B27" s="109"/>
      <c r="C27" s="65" t="s">
        <v>53</v>
      </c>
      <c r="D27" s="66">
        <v>90000000</v>
      </c>
      <c r="E27" s="66">
        <v>0</v>
      </c>
      <c r="F27" s="66">
        <v>0</v>
      </c>
      <c r="G27" s="56">
        <f t="shared" ref="G27:G29" si="8">SUM(D27:F27)</f>
        <v>90000000</v>
      </c>
      <c r="H27" s="70"/>
      <c r="I27" s="58"/>
      <c r="K27" s="59"/>
    </row>
    <row r="28" spans="1:12" ht="30" customHeight="1" x14ac:dyDescent="0.3">
      <c r="A28" s="119"/>
      <c r="B28" s="109"/>
      <c r="C28" s="69" t="s">
        <v>60</v>
      </c>
      <c r="D28" s="66">
        <v>3800000</v>
      </c>
      <c r="E28" s="66">
        <v>0</v>
      </c>
      <c r="F28" s="66">
        <v>0</v>
      </c>
      <c r="G28" s="56">
        <f t="shared" si="8"/>
        <v>3800000</v>
      </c>
      <c r="H28" s="70"/>
      <c r="I28" s="58"/>
      <c r="K28" s="59"/>
    </row>
    <row r="29" spans="1:12" ht="30" customHeight="1" x14ac:dyDescent="0.3">
      <c r="A29" s="119"/>
      <c r="B29" s="109"/>
      <c r="C29" s="69" t="s">
        <v>25</v>
      </c>
      <c r="D29" s="66">
        <v>42000000</v>
      </c>
      <c r="E29" s="66">
        <v>839690</v>
      </c>
      <c r="F29" s="66">
        <v>0</v>
      </c>
      <c r="G29" s="56">
        <f t="shared" si="8"/>
        <v>42839690</v>
      </c>
      <c r="H29" s="67"/>
      <c r="I29" s="68"/>
      <c r="K29" s="59"/>
      <c r="L29" s="59"/>
    </row>
    <row r="30" spans="1:12" ht="30" customHeight="1" x14ac:dyDescent="0.3">
      <c r="A30" s="111" t="s">
        <v>26</v>
      </c>
      <c r="B30" s="120" t="s">
        <v>6</v>
      </c>
      <c r="C30" s="120"/>
      <c r="D30" s="48">
        <f>SUM(D31)</f>
        <v>1526961340</v>
      </c>
      <c r="E30" s="48">
        <f>SUM(E31)</f>
        <v>-822150</v>
      </c>
      <c r="F30" s="48">
        <f t="shared" ref="F30:G31" si="9">SUM(F31)</f>
        <v>8120000</v>
      </c>
      <c r="G30" s="48">
        <f t="shared" si="9"/>
        <v>1534259190</v>
      </c>
      <c r="H30" s="49"/>
      <c r="I30" s="50"/>
      <c r="K30" s="59"/>
    </row>
    <row r="31" spans="1:12" ht="30" customHeight="1" x14ac:dyDescent="0.3">
      <c r="A31" s="111"/>
      <c r="B31" s="109" t="s">
        <v>26</v>
      </c>
      <c r="C31" s="60" t="s">
        <v>6</v>
      </c>
      <c r="D31" s="52">
        <f>SUM(D32)</f>
        <v>1526961340</v>
      </c>
      <c r="E31" s="52">
        <f>SUM(E32)</f>
        <v>-822150</v>
      </c>
      <c r="F31" s="52">
        <f t="shared" si="9"/>
        <v>8120000</v>
      </c>
      <c r="G31" s="52">
        <f t="shared" si="9"/>
        <v>1534259190</v>
      </c>
      <c r="H31" s="53"/>
      <c r="I31" s="54"/>
      <c r="K31" s="59"/>
    </row>
    <row r="32" spans="1:12" ht="20.100000000000001" customHeight="1" x14ac:dyDescent="0.3">
      <c r="A32" s="111"/>
      <c r="B32" s="109"/>
      <c r="C32" s="113" t="s">
        <v>26</v>
      </c>
      <c r="D32" s="116">
        <v>1526961340</v>
      </c>
      <c r="E32" s="116">
        <v>-822150</v>
      </c>
      <c r="F32" s="116">
        <v>8120000</v>
      </c>
      <c r="G32" s="116">
        <f>SUM(D32:F32)</f>
        <v>1534259190</v>
      </c>
      <c r="H32" s="62" t="s">
        <v>63</v>
      </c>
      <c r="I32" s="58">
        <v>1500000</v>
      </c>
      <c r="K32" s="59"/>
      <c r="L32" s="59"/>
    </row>
    <row r="33" spans="1:12" ht="20.100000000000001" customHeight="1" x14ac:dyDescent="0.3">
      <c r="A33" s="111"/>
      <c r="B33" s="109"/>
      <c r="C33" s="113"/>
      <c r="D33" s="116"/>
      <c r="E33" s="116"/>
      <c r="F33" s="116"/>
      <c r="G33" s="116"/>
      <c r="H33" s="62" t="s">
        <v>64</v>
      </c>
      <c r="I33" s="58">
        <v>5100000</v>
      </c>
      <c r="K33" s="59"/>
      <c r="L33" s="59"/>
    </row>
    <row r="34" spans="1:12" ht="20.100000000000001" customHeight="1" thickBot="1" x14ac:dyDescent="0.35">
      <c r="A34" s="112"/>
      <c r="B34" s="110"/>
      <c r="C34" s="114"/>
      <c r="D34" s="121"/>
      <c r="E34" s="121"/>
      <c r="F34" s="121"/>
      <c r="G34" s="121"/>
      <c r="H34" s="71" t="s">
        <v>66</v>
      </c>
      <c r="I34" s="78">
        <v>1520000</v>
      </c>
      <c r="K34" s="59"/>
      <c r="L34" s="59"/>
    </row>
  </sheetData>
  <mergeCells count="24">
    <mergeCell ref="F5:F6"/>
    <mergeCell ref="G5:G6"/>
    <mergeCell ref="H5:I6"/>
    <mergeCell ref="E5:E6"/>
    <mergeCell ref="D5:D6"/>
    <mergeCell ref="D32:D34"/>
    <mergeCell ref="E32:E34"/>
    <mergeCell ref="F32:F34"/>
    <mergeCell ref="G32:G34"/>
    <mergeCell ref="A5:C5"/>
    <mergeCell ref="A3:I3"/>
    <mergeCell ref="A25:A29"/>
    <mergeCell ref="B25:C25"/>
    <mergeCell ref="B26:B29"/>
    <mergeCell ref="A7:C7"/>
    <mergeCell ref="A8:A24"/>
    <mergeCell ref="B8:C8"/>
    <mergeCell ref="B9:B14"/>
    <mergeCell ref="B15:B17"/>
    <mergeCell ref="B18:B24"/>
    <mergeCell ref="B30:C30"/>
    <mergeCell ref="A30:A34"/>
    <mergeCell ref="B31:B34"/>
    <mergeCell ref="C32:C34"/>
  </mergeCells>
  <phoneticPr fontId="2" type="noConversion"/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예산총괄표</vt:lpstr>
      <vt:lpstr>세입명세서</vt:lpstr>
      <vt:lpstr>세출명세서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seo</cp:lastModifiedBy>
  <cp:lastPrinted>2020-10-16T04:47:07Z</cp:lastPrinted>
  <dcterms:created xsi:type="dcterms:W3CDTF">2017-12-28T02:48:06Z</dcterms:created>
  <dcterms:modified xsi:type="dcterms:W3CDTF">2020-10-16T08:35:33Z</dcterms:modified>
</cp:coreProperties>
</file>