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남원시건강가정·다문화가족지원센터\1. 운영\10. 예산보고\2020\19.12.27 예산안보고\"/>
    </mc:Choice>
  </mc:AlternateContent>
  <xr:revisionPtr revIDLastSave="0" documentId="13_ncr:1_{91C2F03A-0628-44DE-8F81-C199792FD0F2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예산총괄표" sheetId="9" r:id="rId1"/>
    <sheet name="세입명세서" sheetId="7" r:id="rId2"/>
    <sheet name="세출명세서" sheetId="5" r:id="rId3"/>
  </sheets>
  <definedNames>
    <definedName name="_xlnm._FilterDatabase" localSheetId="1" hidden="1">세입명세서!$A$7:$H$7</definedName>
    <definedName name="_xlnm._FilterDatabase" localSheetId="0" hidden="1">예산총괄표!$A$1:$J$1</definedName>
  </definedNames>
  <calcPr calcId="181029"/>
</workbook>
</file>

<file path=xl/calcChain.xml><?xml version="1.0" encoding="utf-8"?>
<calcChain xmlns="http://schemas.openxmlformats.org/spreadsheetml/2006/main">
  <c r="G10" i="5" l="1"/>
  <c r="G32" i="5"/>
  <c r="G29" i="5"/>
  <c r="G28" i="5"/>
  <c r="G27" i="5"/>
  <c r="G24" i="5"/>
  <c r="G23" i="5"/>
  <c r="G22" i="5"/>
  <c r="G21" i="5"/>
  <c r="G20" i="5"/>
  <c r="G19" i="5"/>
  <c r="G17" i="5"/>
  <c r="G16" i="5"/>
  <c r="G11" i="5"/>
  <c r="G12" i="5"/>
  <c r="G13" i="5"/>
  <c r="G14" i="5"/>
  <c r="E11" i="7" l="1"/>
  <c r="E13" i="7"/>
  <c r="D13" i="7"/>
  <c r="D11" i="7"/>
  <c r="E9" i="7"/>
  <c r="D9" i="7"/>
  <c r="F29" i="5" l="1"/>
  <c r="F28" i="5" l="1"/>
  <c r="D31" i="5"/>
  <c r="D30" i="5" s="1"/>
  <c r="D26" i="5"/>
  <c r="D25" i="5" s="1"/>
  <c r="D18" i="5"/>
  <c r="D15" i="5"/>
  <c r="D9" i="5"/>
  <c r="D8" i="5" l="1"/>
  <c r="D7" i="5" s="1"/>
  <c r="D12" i="7" l="1"/>
  <c r="D10" i="7"/>
  <c r="D8" i="7"/>
  <c r="D7" i="7" l="1"/>
  <c r="B8" i="9"/>
  <c r="E26" i="5" l="1"/>
  <c r="F27" i="5" l="1"/>
  <c r="E18" i="5" l="1"/>
  <c r="E15" i="5"/>
  <c r="E9" i="5"/>
  <c r="E31" i="5"/>
  <c r="E30" i="5" s="1"/>
  <c r="E25" i="5"/>
  <c r="F26" i="5" l="1"/>
  <c r="F13" i="7"/>
  <c r="E12" i="7"/>
  <c r="C15" i="9"/>
  <c r="B15" i="9"/>
  <c r="D14" i="9"/>
  <c r="D13" i="9"/>
  <c r="D12" i="9"/>
  <c r="C8" i="9"/>
  <c r="D7" i="9"/>
  <c r="D6" i="9"/>
  <c r="D5" i="9"/>
  <c r="D8" i="9" l="1"/>
  <c r="F12" i="7"/>
  <c r="D15" i="9"/>
  <c r="F11" i="7" l="1"/>
  <c r="F9" i="7"/>
  <c r="E10" i="7"/>
  <c r="E8" i="7"/>
  <c r="E7" i="7" l="1"/>
  <c r="E8" i="5"/>
  <c r="E7" i="5" s="1"/>
  <c r="F10" i="7"/>
  <c r="F8" i="7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7" i="7" l="1"/>
  <c r="F8" i="5"/>
  <c r="F32" i="5" l="1"/>
  <c r="F7" i="5"/>
  <c r="F31" i="5" l="1"/>
  <c r="F30" i="5"/>
</calcChain>
</file>

<file path=xl/sharedStrings.xml><?xml version="1.0" encoding="utf-8"?>
<sst xmlns="http://schemas.openxmlformats.org/spreadsheetml/2006/main" count="91" uniqueCount="68">
  <si>
    <t>과 목</t>
  </si>
  <si>
    <t>관</t>
  </si>
  <si>
    <t>항</t>
  </si>
  <si>
    <t>목</t>
  </si>
  <si>
    <t>총 계</t>
  </si>
  <si>
    <t>사무비</t>
  </si>
  <si>
    <t>합계</t>
  </si>
  <si>
    <t>인건비</t>
  </si>
  <si>
    <t>급여</t>
  </si>
  <si>
    <t>제수당</t>
  </si>
  <si>
    <t>퇴직금 및 
퇴직적립금</t>
  </si>
  <si>
    <t>업무추진비</t>
  </si>
  <si>
    <t>기관운영비</t>
  </si>
  <si>
    <t>회의비</t>
  </si>
  <si>
    <t>운영비</t>
  </si>
  <si>
    <t>여비</t>
  </si>
  <si>
    <t>공공요금</t>
  </si>
  <si>
    <t>제세공과금</t>
  </si>
  <si>
    <t>차량비</t>
  </si>
  <si>
    <t>기타운영비</t>
  </si>
  <si>
    <t>재산
조성비</t>
  </si>
  <si>
    <t>시설비</t>
  </si>
  <si>
    <t>자산취득비</t>
  </si>
  <si>
    <t>사업비</t>
  </si>
  <si>
    <t>증감</t>
    <phoneticPr fontId="2" type="noConversion"/>
  </si>
  <si>
    <t>세출명세서</t>
    <phoneticPr fontId="2" type="noConversion"/>
  </si>
  <si>
    <t>세입명세서</t>
    <phoneticPr fontId="2" type="noConversion"/>
  </si>
  <si>
    <t>증  감</t>
  </si>
  <si>
    <t>보조금수입</t>
  </si>
  <si>
    <t>국도시 보조금</t>
  </si>
  <si>
    <t>전입금</t>
  </si>
  <si>
    <t>자부담</t>
  </si>
  <si>
    <t>법인전입금</t>
  </si>
  <si>
    <t>(단위 : 원)</t>
    <phoneticPr fontId="2" type="noConversion"/>
  </si>
  <si>
    <t>후원금</t>
    <phoneticPr fontId="2" type="noConversion"/>
  </si>
  <si>
    <t>1)세입</t>
    <phoneticPr fontId="2" type="noConversion"/>
  </si>
  <si>
    <t>(단위:원)</t>
    <phoneticPr fontId="2" type="noConversion"/>
  </si>
  <si>
    <t>(단위:원)</t>
    <phoneticPr fontId="2" type="noConversion"/>
  </si>
  <si>
    <t>과 목</t>
    <phoneticPr fontId="2" type="noConversion"/>
  </si>
  <si>
    <t>과 목</t>
    <phoneticPr fontId="2" type="noConversion"/>
  </si>
  <si>
    <t>증감</t>
    <phoneticPr fontId="2" type="noConversion"/>
  </si>
  <si>
    <t>보조금수입</t>
    <phoneticPr fontId="2" type="noConversion"/>
  </si>
  <si>
    <t>자부담</t>
    <phoneticPr fontId="2" type="noConversion"/>
  </si>
  <si>
    <t>계</t>
    <phoneticPr fontId="2" type="noConversion"/>
  </si>
  <si>
    <t>2)세출</t>
    <phoneticPr fontId="2" type="noConversion"/>
  </si>
  <si>
    <t>사무비</t>
    <phoneticPr fontId="2" type="noConversion"/>
  </si>
  <si>
    <t>재산조성비</t>
    <phoneticPr fontId="2" type="noConversion"/>
  </si>
  <si>
    <t>사업비</t>
    <phoneticPr fontId="2" type="noConversion"/>
  </si>
  <si>
    <t>계</t>
    <phoneticPr fontId="2" type="noConversion"/>
  </si>
  <si>
    <t>2019년 예산액</t>
    <phoneticPr fontId="2" type="noConversion"/>
  </si>
  <si>
    <t>후원금</t>
    <phoneticPr fontId="2" type="noConversion"/>
  </si>
  <si>
    <t>후원금</t>
    <phoneticPr fontId="2" type="noConversion"/>
  </si>
  <si>
    <t>시설비</t>
    <phoneticPr fontId="2" type="noConversion"/>
  </si>
  <si>
    <t>2019년 예산액</t>
    <phoneticPr fontId="2" type="noConversion"/>
  </si>
  <si>
    <t>2019년
예산액</t>
    <phoneticPr fontId="2" type="noConversion"/>
  </si>
  <si>
    <t>추경내역</t>
    <phoneticPr fontId="2" type="noConversion"/>
  </si>
  <si>
    <t>시설장비
유지비</t>
    <phoneticPr fontId="2" type="noConversion"/>
  </si>
  <si>
    <t>수용비 및
수수료</t>
    <phoneticPr fontId="2" type="noConversion"/>
  </si>
  <si>
    <t>사회보험
부담금</t>
    <phoneticPr fontId="2" type="noConversion"/>
  </si>
  <si>
    <t>기타후생
경비</t>
    <phoneticPr fontId="2" type="noConversion"/>
  </si>
  <si>
    <t>2020년
예산액</t>
    <phoneticPr fontId="2" type="noConversion"/>
  </si>
  <si>
    <t>2020년 예산액</t>
    <phoneticPr fontId="2" type="noConversion"/>
  </si>
  <si>
    <t>2020년 예산액</t>
    <phoneticPr fontId="2" type="noConversion"/>
  </si>
  <si>
    <t>2020년 예산 산출근거</t>
    <phoneticPr fontId="2" type="noConversion"/>
  </si>
  <si>
    <t>국비, 도비, 시비 보조금</t>
    <phoneticPr fontId="2" type="noConversion"/>
  </si>
  <si>
    <t>(사)한울안운동 보조금</t>
    <phoneticPr fontId="2" type="noConversion"/>
  </si>
  <si>
    <t>후원금</t>
    <phoneticPr fontId="2" type="noConversion"/>
  </si>
  <si>
    <t>2020년도 남원시건강가정∙다문화가족지원센터 세입세출예산총괄표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</si>
</sst>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41" formatCode="_-* #,##0_-;\-* #,##0_-;_-* &quot;-&quot;_-;_-@_-"/>
    <numFmt numFmtId="176" formatCode="#,##0_);[Red]\(#,##0\)"/>
    <numFmt numFmtId="177" formatCode="_(* #,##0_);_(* \(#,##0\);_(* &quot;-&quot;_);_(@_)"/>
    <numFmt numFmtId="178" formatCode="0.0%"/>
    <numFmt numFmtId="180" formatCode="&quot;직원 급여 &quot;#,###&quot;원&quot;"/>
    <numFmt numFmtId="181" formatCode="&quot;추가근무수당, 가족수당, 명절수당 &quot;#,###&quot;원&quot;"/>
    <numFmt numFmtId="183" formatCode="&quot;직원 퇴직금 &quot;#,###&quot;원&quot;"/>
    <numFmt numFmtId="184" formatCode="&quot;직원 보험료 &quot;#,###&quot;원&quot;"/>
    <numFmt numFmtId="185" formatCode="&quot;회식비, 문화체험지원 &quot;#,###&quot;원&quot;"/>
    <numFmt numFmtId="186" formatCode="&quot;센터장활동비 &quot;#,###&quot;원&quot;"/>
    <numFmt numFmtId="187" formatCode="&quot;운영회의비 &quot;#,###&quot;원&quot;"/>
    <numFmt numFmtId="188" formatCode="&quot;직원 출장비 &quot;#,###&quot;원&quot;"/>
    <numFmt numFmtId="189" formatCode="&quot;수용비, 홍보비 등 &quot;#,###&quot;원&quot;"/>
    <numFmt numFmtId="190" formatCode="&quot;전기요금, 전화요금, 우편료 등 &quot;#,###&quot;원&quot;"/>
    <numFmt numFmtId="192" formatCode="&quot;보험, 세금, 회비 등 &quot;#,###&quot;원&quot;"/>
    <numFmt numFmtId="193" formatCode="&quot;차량관리비, 차량유류비 등 &quot;#,###&quot;원&quot;"/>
    <numFmt numFmtId="194" formatCode="&quot;직원교육비, 직원급량비 등 &quot;#,###&quot;원&quot;"/>
    <numFmt numFmtId="195" formatCode="&quot;사무실 확장비용 &quot;#,###&quot;원&quot;"/>
    <numFmt numFmtId="196" formatCode="&quot;신규직원 책상, 의자, 컴퓨터 등 &quot;#,###&quot;원&quot;"/>
    <numFmt numFmtId="197" formatCode="&quot;운영지원사업 외 &quot;#,###&quot;원&quot;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theme="1"/>
      <name val="굴림"/>
      <family val="3"/>
      <charset val="129"/>
    </font>
    <font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15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sz val="13"/>
      <color theme="1"/>
      <name val="굴림"/>
      <family val="3"/>
      <charset val="129"/>
    </font>
    <font>
      <sz val="13"/>
      <name val="굴림"/>
      <family val="3"/>
      <charset val="129"/>
    </font>
    <font>
      <b/>
      <sz val="16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20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177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>
      <alignment vertical="center"/>
    </xf>
    <xf numFmtId="177" fontId="4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41" fontId="8" fillId="0" borderId="0" xfId="1" applyFont="1" applyAlignment="1">
      <alignment vertical="center"/>
    </xf>
    <xf numFmtId="41" fontId="9" fillId="0" borderId="0" xfId="1" applyFont="1">
      <alignment vertical="center"/>
    </xf>
    <xf numFmtId="41" fontId="8" fillId="0" borderId="0" xfId="1" applyFont="1" applyAlignment="1">
      <alignment horizontal="center" vertical="center"/>
    </xf>
    <xf numFmtId="41" fontId="10" fillId="0" borderId="0" xfId="1" applyFont="1">
      <alignment vertical="center"/>
    </xf>
    <xf numFmtId="41" fontId="10" fillId="0" borderId="0" xfId="1" applyFont="1" applyAlignment="1">
      <alignment horizontal="right" vertical="center"/>
    </xf>
    <xf numFmtId="41" fontId="10" fillId="6" borderId="15" xfId="1" applyFont="1" applyFill="1" applyBorder="1" applyAlignment="1">
      <alignment horizontal="center" vertical="center"/>
    </xf>
    <xf numFmtId="41" fontId="10" fillId="6" borderId="16" xfId="1" applyFont="1" applyFill="1" applyBorder="1" applyAlignment="1">
      <alignment horizontal="center" vertical="center"/>
    </xf>
    <xf numFmtId="41" fontId="10" fillId="6" borderId="17" xfId="1" applyFont="1" applyFill="1" applyBorder="1" applyAlignment="1">
      <alignment horizontal="center" vertical="center"/>
    </xf>
    <xf numFmtId="41" fontId="11" fillId="0" borderId="0" xfId="1" applyFont="1">
      <alignment vertical="center"/>
    </xf>
    <xf numFmtId="41" fontId="12" fillId="0" borderId="21" xfId="1" applyFont="1" applyBorder="1" applyAlignment="1">
      <alignment horizontal="center" vertical="center"/>
    </xf>
    <xf numFmtId="41" fontId="12" fillId="0" borderId="22" xfId="1" applyFont="1" applyBorder="1">
      <alignment vertical="center"/>
    </xf>
    <xf numFmtId="41" fontId="12" fillId="0" borderId="23" xfId="1" applyFont="1" applyBorder="1">
      <alignment vertical="center"/>
    </xf>
    <xf numFmtId="41" fontId="12" fillId="0" borderId="4" xfId="1" applyFont="1" applyBorder="1" applyAlignment="1">
      <alignment horizontal="center" vertical="center"/>
    </xf>
    <xf numFmtId="41" fontId="12" fillId="0" borderId="5" xfId="1" applyFont="1" applyBorder="1">
      <alignment vertical="center"/>
    </xf>
    <xf numFmtId="41" fontId="12" fillId="0" borderId="6" xfId="1" applyFont="1" applyBorder="1">
      <alignment vertical="center"/>
    </xf>
    <xf numFmtId="41" fontId="13" fillId="0" borderId="4" xfId="1" applyFont="1" applyBorder="1" applyAlignment="1">
      <alignment horizontal="center" vertical="center"/>
    </xf>
    <xf numFmtId="41" fontId="13" fillId="0" borderId="5" xfId="1" applyFont="1" applyBorder="1">
      <alignment vertical="center"/>
    </xf>
    <xf numFmtId="41" fontId="13" fillId="0" borderId="6" xfId="1" applyFont="1" applyBorder="1">
      <alignment vertical="center"/>
    </xf>
    <xf numFmtId="41" fontId="14" fillId="0" borderId="10" xfId="1" applyFont="1" applyBorder="1" applyAlignment="1">
      <alignment horizontal="center" vertical="center"/>
    </xf>
    <xf numFmtId="41" fontId="14" fillId="0" borderId="7" xfId="1" applyFont="1" applyBorder="1">
      <alignment vertical="center"/>
    </xf>
    <xf numFmtId="41" fontId="14" fillId="0" borderId="8" xfId="1" applyFont="1" applyBorder="1">
      <alignment vertical="center"/>
    </xf>
    <xf numFmtId="41" fontId="9" fillId="0" borderId="0" xfId="1" applyFont="1" applyAlignment="1">
      <alignment horizontal="center" vertical="center"/>
    </xf>
    <xf numFmtId="41" fontId="12" fillId="0" borderId="11" xfId="1" applyFont="1" applyBorder="1" applyAlignment="1">
      <alignment horizontal="center" vertical="center"/>
    </xf>
    <xf numFmtId="41" fontId="12" fillId="0" borderId="9" xfId="1" applyFont="1" applyBorder="1">
      <alignment vertical="center"/>
    </xf>
    <xf numFmtId="41" fontId="12" fillId="0" borderId="24" xfId="1" applyFont="1" applyBorder="1">
      <alignment vertical="center"/>
    </xf>
    <xf numFmtId="41" fontId="14" fillId="0" borderId="25" xfId="1" applyFont="1" applyBorder="1">
      <alignment vertical="center"/>
    </xf>
    <xf numFmtId="0" fontId="15" fillId="0" borderId="0" xfId="0" applyFont="1">
      <alignment vertical="center"/>
    </xf>
    <xf numFmtId="41" fontId="15" fillId="0" borderId="0" xfId="1" applyFont="1">
      <alignment vertical="center"/>
    </xf>
    <xf numFmtId="0" fontId="15" fillId="0" borderId="0" xfId="0" applyFont="1" applyAlignment="1">
      <alignment horizontal="center" vertical="center"/>
    </xf>
    <xf numFmtId="176" fontId="15" fillId="0" borderId="0" xfId="1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1" fontId="9" fillId="0" borderId="12" xfId="1" applyFont="1" applyBorder="1" applyAlignment="1">
      <alignment horizontal="center" vertical="center"/>
    </xf>
    <xf numFmtId="41" fontId="9" fillId="0" borderId="13" xfId="1" applyFont="1" applyBorder="1" applyAlignment="1">
      <alignment horizontal="center" vertical="center"/>
    </xf>
    <xf numFmtId="41" fontId="9" fillId="3" borderId="19" xfId="1" applyFont="1" applyFill="1" applyBorder="1" applyAlignment="1">
      <alignment horizontal="right" vertical="center"/>
    </xf>
    <xf numFmtId="41" fontId="17" fillId="4" borderId="2" xfId="1" applyFont="1" applyFill="1" applyBorder="1" applyAlignment="1">
      <alignment horizontal="center" vertical="center"/>
    </xf>
    <xf numFmtId="41" fontId="9" fillId="4" borderId="2" xfId="1" applyFont="1" applyFill="1" applyBorder="1" applyAlignment="1">
      <alignment horizontal="right" vertical="center"/>
    </xf>
    <xf numFmtId="41" fontId="17" fillId="4" borderId="5" xfId="1" applyFont="1" applyFill="1" applyBorder="1" applyAlignment="1">
      <alignment horizontal="center" vertical="center"/>
    </xf>
    <xf numFmtId="41" fontId="9" fillId="4" borderId="5" xfId="1" applyFont="1" applyFill="1" applyBorder="1" applyAlignment="1">
      <alignment horizontal="right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5" xfId="1" applyFont="1" applyBorder="1">
      <alignment vertical="center"/>
    </xf>
    <xf numFmtId="41" fontId="9" fillId="0" borderId="7" xfId="1" applyFont="1" applyBorder="1">
      <alignment vertical="center"/>
    </xf>
    <xf numFmtId="41" fontId="18" fillId="6" borderId="12" xfId="1" applyFont="1" applyFill="1" applyBorder="1" applyAlignment="1">
      <alignment horizontal="center" vertical="center"/>
    </xf>
    <xf numFmtId="41" fontId="15" fillId="5" borderId="5" xfId="1" applyFont="1" applyFill="1" applyBorder="1">
      <alignment vertical="center"/>
    </xf>
    <xf numFmtId="41" fontId="15" fillId="2" borderId="5" xfId="1" applyFont="1" applyFill="1" applyBorder="1" applyAlignment="1">
      <alignment horizontal="center" vertical="center"/>
    </xf>
    <xf numFmtId="41" fontId="15" fillId="2" borderId="5" xfId="1" applyFont="1" applyFill="1" applyBorder="1">
      <alignment vertical="center"/>
    </xf>
    <xf numFmtId="41" fontId="15" fillId="0" borderId="5" xfId="1" applyFont="1" applyBorder="1" applyAlignment="1">
      <alignment horizontal="center" vertical="center" wrapText="1"/>
    </xf>
    <xf numFmtId="41" fontId="15" fillId="0" borderId="5" xfId="1" applyFont="1" applyBorder="1">
      <alignment vertical="center"/>
    </xf>
    <xf numFmtId="41" fontId="15" fillId="0" borderId="0" xfId="0" applyNumberFormat="1" applyFo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1" fontId="15" fillId="0" borderId="7" xfId="1" applyFont="1" applyBorder="1">
      <alignment vertical="center"/>
    </xf>
    <xf numFmtId="0" fontId="15" fillId="0" borderId="5" xfId="0" applyFont="1" applyFill="1" applyBorder="1" applyAlignment="1">
      <alignment horizontal="center" vertical="center"/>
    </xf>
    <xf numFmtId="41" fontId="15" fillId="0" borderId="5" xfId="1" applyFont="1" applyFill="1" applyBorder="1">
      <alignment vertical="center"/>
    </xf>
    <xf numFmtId="0" fontId="15" fillId="0" borderId="5" xfId="0" applyFont="1" applyFill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0" fontId="15" fillId="0" borderId="5" xfId="0" applyFont="1" applyBorder="1" applyAlignment="1">
      <alignment horizontal="center" vertical="center"/>
    </xf>
    <xf numFmtId="41" fontId="18" fillId="6" borderId="13" xfId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1" fontId="15" fillId="3" borderId="22" xfId="1" applyFont="1" applyFill="1" applyBorder="1">
      <alignment vertical="center"/>
    </xf>
    <xf numFmtId="41" fontId="9" fillId="0" borderId="5" xfId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1" fontId="7" fillId="0" borderId="0" xfId="1" applyFont="1" applyAlignment="1">
      <alignment horizontal="center" vertical="center"/>
    </xf>
    <xf numFmtId="41" fontId="9" fillId="0" borderId="5" xfId="1" applyFont="1" applyBorder="1" applyAlignment="1">
      <alignment horizontal="center" vertical="center"/>
    </xf>
    <xf numFmtId="41" fontId="9" fillId="4" borderId="2" xfId="1" applyFont="1" applyFill="1" applyBorder="1" applyAlignment="1">
      <alignment horizontal="left" vertical="center"/>
    </xf>
    <xf numFmtId="41" fontId="9" fillId="4" borderId="3" xfId="1" applyFont="1" applyFill="1" applyBorder="1" applyAlignment="1">
      <alignment horizontal="left" vertical="center"/>
    </xf>
    <xf numFmtId="178" fontId="9" fillId="4" borderId="5" xfId="1" applyNumberFormat="1" applyFont="1" applyFill="1" applyBorder="1" applyAlignment="1">
      <alignment horizontal="left" vertical="center"/>
    </xf>
    <xf numFmtId="178" fontId="9" fillId="4" borderId="6" xfId="1" applyNumberFormat="1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1" fontId="9" fillId="0" borderId="1" xfId="1" applyFont="1" applyBorder="1" applyAlignment="1">
      <alignment horizontal="center" vertical="center"/>
    </xf>
    <xf numFmtId="41" fontId="9" fillId="0" borderId="4" xfId="1" applyFont="1" applyBorder="1" applyAlignment="1">
      <alignment horizontal="center" vertical="center"/>
    </xf>
    <xf numFmtId="41" fontId="9" fillId="0" borderId="2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1" fontId="9" fillId="0" borderId="3" xfId="1" applyFont="1" applyBorder="1" applyAlignment="1">
      <alignment horizontal="center" vertical="center"/>
    </xf>
    <xf numFmtId="41" fontId="9" fillId="0" borderId="13" xfId="1" applyFont="1" applyBorder="1" applyAlignment="1">
      <alignment horizontal="center" vertical="center"/>
    </xf>
    <xf numFmtId="41" fontId="9" fillId="0" borderId="14" xfId="1" applyFont="1" applyBorder="1" applyAlignment="1">
      <alignment horizontal="center" vertical="center"/>
    </xf>
    <xf numFmtId="41" fontId="17" fillId="3" borderId="18" xfId="1" applyFont="1" applyFill="1" applyBorder="1" applyAlignment="1">
      <alignment horizontal="center" vertical="center"/>
    </xf>
    <xf numFmtId="41" fontId="17" fillId="3" borderId="19" xfId="1" applyFont="1" applyFill="1" applyBorder="1" applyAlignment="1">
      <alignment horizontal="center" vertical="center"/>
    </xf>
    <xf numFmtId="41" fontId="9" fillId="0" borderId="2" xfId="1" applyFont="1" applyBorder="1" applyAlignment="1">
      <alignment horizontal="center" vertical="center" wrapText="1"/>
    </xf>
    <xf numFmtId="41" fontId="9" fillId="3" borderId="19" xfId="1" applyFont="1" applyFill="1" applyBorder="1" applyAlignment="1">
      <alignment horizontal="left" vertical="center"/>
    </xf>
    <xf numFmtId="41" fontId="9" fillId="3" borderId="20" xfId="1" applyFont="1" applyFill="1" applyBorder="1" applyAlignment="1">
      <alignment horizontal="left" vertical="center"/>
    </xf>
    <xf numFmtId="0" fontId="15" fillId="3" borderId="22" xfId="0" applyFont="1" applyFill="1" applyBorder="1" applyAlignment="1">
      <alignment horizontal="left" vertical="center"/>
    </xf>
    <xf numFmtId="0" fontId="15" fillId="3" borderId="23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 wrapText="1"/>
    </xf>
    <xf numFmtId="41" fontId="18" fillId="6" borderId="13" xfId="1" applyFont="1" applyFill="1" applyBorder="1" applyAlignment="1">
      <alignment horizontal="center" vertical="center" wrapText="1"/>
    </xf>
    <xf numFmtId="41" fontId="15" fillId="3" borderId="21" xfId="1" applyFont="1" applyFill="1" applyBorder="1" applyAlignment="1">
      <alignment horizontal="center" vertical="center"/>
    </xf>
    <xf numFmtId="41" fontId="15" fillId="3" borderId="22" xfId="1" applyFont="1" applyFill="1" applyBorder="1" applyAlignment="1">
      <alignment horizontal="center" vertical="center"/>
    </xf>
    <xf numFmtId="41" fontId="15" fillId="0" borderId="4" xfId="1" applyFont="1" applyBorder="1" applyAlignment="1">
      <alignment horizontal="center" vertical="center"/>
    </xf>
    <xf numFmtId="41" fontId="15" fillId="5" borderId="5" xfId="1" applyFont="1" applyFill="1" applyBorder="1" applyAlignment="1">
      <alignment horizontal="center" vertical="center"/>
    </xf>
    <xf numFmtId="41" fontId="15" fillId="0" borderId="5" xfId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41" fontId="18" fillId="6" borderId="1" xfId="1" applyFont="1" applyFill="1" applyBorder="1" applyAlignment="1">
      <alignment horizontal="center" vertical="center"/>
    </xf>
    <xf numFmtId="41" fontId="18" fillId="6" borderId="2" xfId="1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41" fontId="18" fillId="6" borderId="13" xfId="1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41" fontId="9" fillId="0" borderId="5" xfId="1" applyFont="1" applyBorder="1" applyAlignment="1">
      <alignment horizontal="right" vertical="center"/>
    </xf>
    <xf numFmtId="41" fontId="9" fillId="0" borderId="6" xfId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9" fillId="0" borderId="5" xfId="1" applyNumberFormat="1" applyFont="1" applyBorder="1" applyAlignment="1">
      <alignment horizontal="right" vertical="center" wrapText="1"/>
    </xf>
    <xf numFmtId="0" fontId="9" fillId="0" borderId="6" xfId="1" applyNumberFormat="1" applyFont="1" applyBorder="1" applyAlignment="1">
      <alignment horizontal="right" vertical="center"/>
    </xf>
    <xf numFmtId="41" fontId="15" fillId="0" borderId="5" xfId="0" applyNumberFormat="1" applyFont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2" borderId="5" xfId="0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right" vertical="center"/>
    </xf>
    <xf numFmtId="0" fontId="15" fillId="5" borderId="5" xfId="0" applyFont="1" applyFill="1" applyBorder="1" applyAlignment="1">
      <alignment horizontal="right" vertical="center"/>
    </xf>
    <xf numFmtId="0" fontId="15" fillId="5" borderId="6" xfId="0" applyFont="1" applyFill="1" applyBorder="1" applyAlignment="1">
      <alignment horizontal="right" vertical="center"/>
    </xf>
    <xf numFmtId="180" fontId="15" fillId="0" borderId="5" xfId="0" applyNumberFormat="1" applyFont="1" applyBorder="1" applyAlignment="1">
      <alignment horizontal="right" vertical="center"/>
    </xf>
    <xf numFmtId="180" fontId="15" fillId="0" borderId="6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 indent="1"/>
    </xf>
    <xf numFmtId="176" fontId="15" fillId="0" borderId="0" xfId="1" applyNumberFormat="1" applyFont="1" applyAlignment="1">
      <alignment horizontal="left" vertical="center" indent="1"/>
    </xf>
    <xf numFmtId="181" fontId="15" fillId="0" borderId="5" xfId="0" applyNumberFormat="1" applyFont="1" applyBorder="1" applyAlignment="1">
      <alignment horizontal="right" vertical="center"/>
    </xf>
    <xf numFmtId="181" fontId="15" fillId="0" borderId="6" xfId="0" applyNumberFormat="1" applyFont="1" applyBorder="1" applyAlignment="1">
      <alignment horizontal="right" vertical="center"/>
    </xf>
    <xf numFmtId="183" fontId="15" fillId="0" borderId="5" xfId="0" applyNumberFormat="1" applyFont="1" applyBorder="1" applyAlignment="1">
      <alignment horizontal="right" vertical="center"/>
    </xf>
    <xf numFmtId="183" fontId="15" fillId="0" borderId="6" xfId="0" applyNumberFormat="1" applyFont="1" applyBorder="1" applyAlignment="1">
      <alignment horizontal="right" vertical="center"/>
    </xf>
    <xf numFmtId="184" fontId="15" fillId="0" borderId="5" xfId="0" applyNumberFormat="1" applyFont="1" applyBorder="1" applyAlignment="1">
      <alignment horizontal="right" vertical="center"/>
    </xf>
    <xf numFmtId="184" fontId="15" fillId="0" borderId="6" xfId="0" applyNumberFormat="1" applyFont="1" applyBorder="1" applyAlignment="1">
      <alignment horizontal="right" vertical="center"/>
    </xf>
    <xf numFmtId="185" fontId="15" fillId="0" borderId="5" xfId="0" applyNumberFormat="1" applyFont="1" applyBorder="1" applyAlignment="1">
      <alignment horizontal="right" vertical="center"/>
    </xf>
    <xf numFmtId="185" fontId="15" fillId="0" borderId="6" xfId="0" applyNumberFormat="1" applyFont="1" applyBorder="1" applyAlignment="1">
      <alignment horizontal="right" vertical="center"/>
    </xf>
    <xf numFmtId="186" fontId="15" fillId="0" borderId="5" xfId="0" applyNumberFormat="1" applyFont="1" applyBorder="1" applyAlignment="1">
      <alignment horizontal="right" vertical="center"/>
    </xf>
    <xf numFmtId="186" fontId="15" fillId="0" borderId="6" xfId="0" applyNumberFormat="1" applyFont="1" applyBorder="1" applyAlignment="1">
      <alignment horizontal="right" vertical="center"/>
    </xf>
    <xf numFmtId="187" fontId="15" fillId="0" borderId="5" xfId="0" applyNumberFormat="1" applyFont="1" applyBorder="1" applyAlignment="1">
      <alignment horizontal="right" vertical="center"/>
    </xf>
    <xf numFmtId="187" fontId="15" fillId="0" borderId="6" xfId="0" applyNumberFormat="1" applyFont="1" applyBorder="1" applyAlignment="1">
      <alignment horizontal="right" vertical="center"/>
    </xf>
    <xf numFmtId="188" fontId="15" fillId="0" borderId="5" xfId="0" applyNumberFormat="1" applyFont="1" applyBorder="1" applyAlignment="1">
      <alignment horizontal="right" vertical="center"/>
    </xf>
    <xf numFmtId="188" fontId="15" fillId="0" borderId="6" xfId="0" applyNumberFormat="1" applyFont="1" applyBorder="1" applyAlignment="1">
      <alignment horizontal="right" vertical="center"/>
    </xf>
    <xf numFmtId="189" fontId="15" fillId="0" borderId="5" xfId="0" applyNumberFormat="1" applyFont="1" applyBorder="1" applyAlignment="1">
      <alignment horizontal="right" vertical="center"/>
    </xf>
    <xf numFmtId="189" fontId="15" fillId="0" borderId="6" xfId="0" applyNumberFormat="1" applyFont="1" applyBorder="1" applyAlignment="1">
      <alignment horizontal="right" vertical="center"/>
    </xf>
    <xf numFmtId="190" fontId="15" fillId="0" borderId="5" xfId="0" applyNumberFormat="1" applyFont="1" applyBorder="1" applyAlignment="1">
      <alignment horizontal="right" vertical="center"/>
    </xf>
    <xf numFmtId="190" fontId="15" fillId="0" borderId="6" xfId="0" applyNumberFormat="1" applyFont="1" applyBorder="1" applyAlignment="1">
      <alignment horizontal="right" vertical="center"/>
    </xf>
    <xf numFmtId="192" fontId="15" fillId="0" borderId="5" xfId="0" applyNumberFormat="1" applyFont="1" applyBorder="1" applyAlignment="1">
      <alignment horizontal="right" vertical="center"/>
    </xf>
    <xf numFmtId="192" fontId="15" fillId="0" borderId="6" xfId="0" applyNumberFormat="1" applyFont="1" applyBorder="1" applyAlignment="1">
      <alignment horizontal="right" vertical="center"/>
    </xf>
    <xf numFmtId="193" fontId="15" fillId="0" borderId="5" xfId="0" applyNumberFormat="1" applyFont="1" applyBorder="1" applyAlignment="1">
      <alignment horizontal="right" vertical="center"/>
    </xf>
    <xf numFmtId="193" fontId="15" fillId="0" borderId="6" xfId="0" applyNumberFormat="1" applyFont="1" applyBorder="1" applyAlignment="1">
      <alignment horizontal="right" vertical="center"/>
    </xf>
    <xf numFmtId="194" fontId="15" fillId="0" borderId="5" xfId="0" applyNumberFormat="1" applyFont="1" applyBorder="1" applyAlignment="1">
      <alignment horizontal="right" vertical="center"/>
    </xf>
    <xf numFmtId="194" fontId="15" fillId="0" borderId="6" xfId="0" applyNumberFormat="1" applyFont="1" applyBorder="1" applyAlignment="1">
      <alignment horizontal="right" vertical="center"/>
    </xf>
    <xf numFmtId="195" fontId="15" fillId="0" borderId="5" xfId="0" applyNumberFormat="1" applyFont="1" applyBorder="1" applyAlignment="1">
      <alignment horizontal="right" vertical="center"/>
    </xf>
    <xf numFmtId="195" fontId="15" fillId="0" borderId="6" xfId="0" applyNumberFormat="1" applyFont="1" applyBorder="1" applyAlignment="1">
      <alignment horizontal="right" vertical="center"/>
    </xf>
    <xf numFmtId="196" fontId="15" fillId="0" borderId="5" xfId="0" applyNumberFormat="1" applyFont="1" applyBorder="1" applyAlignment="1">
      <alignment horizontal="right" vertical="center"/>
    </xf>
    <xf numFmtId="196" fontId="15" fillId="0" borderId="6" xfId="0" applyNumberFormat="1" applyFont="1" applyBorder="1" applyAlignment="1">
      <alignment horizontal="right" vertical="center"/>
    </xf>
    <xf numFmtId="197" fontId="15" fillId="0" borderId="7" xfId="0" applyNumberFormat="1" applyFont="1" applyBorder="1" applyAlignment="1">
      <alignment horizontal="right" vertical="center" wrapText="1"/>
    </xf>
    <xf numFmtId="197" fontId="15" fillId="0" borderId="8" xfId="0" applyNumberFormat="1" applyFont="1" applyBorder="1" applyAlignment="1">
      <alignment horizontal="right" vertical="center" wrapText="1"/>
    </xf>
  </cellXfs>
  <cellStyles count="12">
    <cellStyle name="쉼표 [0]" xfId="1" builtinId="6"/>
    <cellStyle name="쉼표 [0] 2" xfId="5" xr:uid="{00000000-0005-0000-0000-000001000000}"/>
    <cellStyle name="쉼표 [0] 2 2" xfId="8" xr:uid="{00000000-0005-0000-0000-000002000000}"/>
    <cellStyle name="쉼표 [0] 3" xfId="4" xr:uid="{00000000-0005-0000-0000-000003000000}"/>
    <cellStyle name="쉼표 [0] 4" xfId="11" xr:uid="{00000000-0005-0000-0000-000004000000}"/>
    <cellStyle name="표준" xfId="0" builtinId="0"/>
    <cellStyle name="표준 2" xfId="2" xr:uid="{00000000-0005-0000-0000-000006000000}"/>
    <cellStyle name="표준 2 2" xfId="6" xr:uid="{00000000-0005-0000-0000-000007000000}"/>
    <cellStyle name="표준 2 3" xfId="10" xr:uid="{00000000-0005-0000-0000-000008000000}"/>
    <cellStyle name="표준 2 4" xfId="7" xr:uid="{00000000-0005-0000-0000-000009000000}"/>
    <cellStyle name="표준 2 5" xfId="3" xr:uid="{00000000-0005-0000-0000-00000A000000}"/>
    <cellStyle name="표준 3" xfId="9" xr:uid="{00000000-0005-0000-0000-00000B000000}"/>
  </cellStyles>
  <dxfs count="1">
    <dxf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표 스타일 1" pivot="0" count="1" xr9:uid="{00000000-0011-0000-FFFF-FFFF00000000}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zoomScale="85" zoomScaleNormal="85" workbookViewId="0">
      <selection activeCell="F8" sqref="F8"/>
    </sheetView>
  </sheetViews>
  <sheetFormatPr defaultRowHeight="60" customHeight="1" x14ac:dyDescent="0.3"/>
  <cols>
    <col min="1" max="1" width="15.625" style="2" customWidth="1"/>
    <col min="2" max="4" width="30.625" style="2" customWidth="1"/>
    <col min="5" max="5" width="3.625" style="2" customWidth="1"/>
    <col min="6" max="9" width="15.625" style="2" customWidth="1"/>
    <col min="10" max="10" width="3.625" style="2" customWidth="1"/>
    <col min="11" max="16384" width="9" style="2"/>
  </cols>
  <sheetData>
    <row r="1" spans="1:10" ht="80.099999999999994" customHeight="1" x14ac:dyDescent="0.3">
      <c r="A1" s="63" t="s">
        <v>67</v>
      </c>
      <c r="B1" s="63"/>
      <c r="C1" s="63"/>
      <c r="D1" s="63"/>
      <c r="E1" s="1"/>
      <c r="F1" s="1"/>
      <c r="G1" s="1"/>
      <c r="H1" s="1"/>
      <c r="I1" s="1"/>
      <c r="J1" s="1"/>
    </row>
    <row r="2" spans="1:10" ht="30" customHeight="1" x14ac:dyDescent="0.3">
      <c r="A2" s="3"/>
      <c r="B2" s="3"/>
      <c r="C2" s="3"/>
      <c r="D2" s="3"/>
      <c r="E2" s="1"/>
      <c r="F2" s="1"/>
      <c r="G2" s="1"/>
      <c r="H2" s="1"/>
      <c r="I2" s="1"/>
      <c r="J2" s="1"/>
    </row>
    <row r="3" spans="1:10" s="4" customFormat="1" ht="60" customHeight="1" thickBot="1" x14ac:dyDescent="0.35">
      <c r="A3" s="4" t="s">
        <v>35</v>
      </c>
      <c r="D3" s="5" t="s">
        <v>37</v>
      </c>
    </row>
    <row r="4" spans="1:10" s="9" customFormat="1" ht="60" customHeight="1" thickBot="1" x14ac:dyDescent="0.35">
      <c r="A4" s="6" t="s">
        <v>39</v>
      </c>
      <c r="B4" s="7" t="s">
        <v>53</v>
      </c>
      <c r="C4" s="7" t="s">
        <v>61</v>
      </c>
      <c r="D4" s="8" t="s">
        <v>40</v>
      </c>
    </row>
    <row r="5" spans="1:10" s="9" customFormat="1" ht="60" customHeight="1" thickTop="1" x14ac:dyDescent="0.3">
      <c r="A5" s="10" t="s">
        <v>41</v>
      </c>
      <c r="B5" s="11">
        <v>2429371000</v>
      </c>
      <c r="C5" s="11">
        <v>2988197000</v>
      </c>
      <c r="D5" s="12">
        <f>C5-B5</f>
        <v>558826000</v>
      </c>
    </row>
    <row r="6" spans="1:10" s="9" customFormat="1" ht="60" customHeight="1" x14ac:dyDescent="0.3">
      <c r="A6" s="13" t="s">
        <v>42</v>
      </c>
      <c r="B6" s="14">
        <v>26200000</v>
      </c>
      <c r="C6" s="14">
        <v>25500000</v>
      </c>
      <c r="D6" s="15">
        <f>C6-B6</f>
        <v>-700000</v>
      </c>
    </row>
    <row r="7" spans="1:10" s="9" customFormat="1" ht="60" customHeight="1" x14ac:dyDescent="0.3">
      <c r="A7" s="16" t="s">
        <v>34</v>
      </c>
      <c r="B7" s="17">
        <v>9821939</v>
      </c>
      <c r="C7" s="17">
        <v>2044239</v>
      </c>
      <c r="D7" s="18">
        <f>C7-B7</f>
        <v>-7777700</v>
      </c>
    </row>
    <row r="8" spans="1:10" s="9" customFormat="1" ht="60" customHeight="1" thickBot="1" x14ac:dyDescent="0.35">
      <c r="A8" s="19" t="s">
        <v>43</v>
      </c>
      <c r="B8" s="20">
        <f>SUM(B5:B7)</f>
        <v>2465392939</v>
      </c>
      <c r="C8" s="20">
        <f>SUM(C5:C7)</f>
        <v>3015741239</v>
      </c>
      <c r="D8" s="21">
        <f t="shared" ref="D8" si="0">C8-B8</f>
        <v>550348300</v>
      </c>
    </row>
    <row r="9" spans="1:10" ht="30" customHeight="1" x14ac:dyDescent="0.3">
      <c r="A9" s="9"/>
      <c r="B9" s="9"/>
      <c r="C9" s="9"/>
      <c r="D9" s="9"/>
      <c r="F9" s="22"/>
    </row>
    <row r="10" spans="1:10" s="4" customFormat="1" ht="60" customHeight="1" thickBot="1" x14ac:dyDescent="0.35">
      <c r="A10" s="4" t="s">
        <v>44</v>
      </c>
      <c r="D10" s="5" t="s">
        <v>36</v>
      </c>
    </row>
    <row r="11" spans="1:10" ht="60" customHeight="1" thickBot="1" x14ac:dyDescent="0.35">
      <c r="A11" s="6" t="s">
        <v>38</v>
      </c>
      <c r="B11" s="7" t="s">
        <v>49</v>
      </c>
      <c r="C11" s="7" t="s">
        <v>62</v>
      </c>
      <c r="D11" s="8" t="s">
        <v>24</v>
      </c>
    </row>
    <row r="12" spans="1:10" ht="60" customHeight="1" thickTop="1" x14ac:dyDescent="0.3">
      <c r="A12" s="23" t="s">
        <v>45</v>
      </c>
      <c r="B12" s="24">
        <v>794362440</v>
      </c>
      <c r="C12" s="24">
        <v>939480320</v>
      </c>
      <c r="D12" s="25">
        <f>C12-B12</f>
        <v>145117880</v>
      </c>
    </row>
    <row r="13" spans="1:10" ht="60" customHeight="1" x14ac:dyDescent="0.3">
      <c r="A13" s="13" t="s">
        <v>46</v>
      </c>
      <c r="B13" s="14">
        <v>136639690</v>
      </c>
      <c r="C13" s="14">
        <v>17000000</v>
      </c>
      <c r="D13" s="25">
        <f t="shared" ref="D13:D15" si="1">C13-B13</f>
        <v>-119639690</v>
      </c>
    </row>
    <row r="14" spans="1:10" ht="60" customHeight="1" x14ac:dyDescent="0.3">
      <c r="A14" s="13" t="s">
        <v>47</v>
      </c>
      <c r="B14" s="14">
        <v>1534390809</v>
      </c>
      <c r="C14" s="14">
        <v>2059260919</v>
      </c>
      <c r="D14" s="25">
        <f t="shared" si="1"/>
        <v>524870110</v>
      </c>
    </row>
    <row r="15" spans="1:10" ht="60" customHeight="1" thickBot="1" x14ac:dyDescent="0.35">
      <c r="A15" s="19" t="s">
        <v>48</v>
      </c>
      <c r="B15" s="20">
        <f>SUM(B12:B14)</f>
        <v>2465392939</v>
      </c>
      <c r="C15" s="20">
        <f>C12+C13+C14</f>
        <v>3015741239</v>
      </c>
      <c r="D15" s="26">
        <f t="shared" si="1"/>
        <v>550348300</v>
      </c>
    </row>
  </sheetData>
  <mergeCells count="1">
    <mergeCell ref="A1:D1"/>
  </mergeCells>
  <phoneticPr fontId="2" type="noConversion"/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13"/>
  <sheetViews>
    <sheetView zoomScaleNormal="100" workbookViewId="0">
      <selection activeCell="A7" sqref="A7:H7"/>
    </sheetView>
  </sheetViews>
  <sheetFormatPr defaultRowHeight="39.950000000000003" customHeight="1" x14ac:dyDescent="0.3"/>
  <cols>
    <col min="1" max="3" width="13.625" style="27" customWidth="1"/>
    <col min="4" max="6" width="15.625" style="28" customWidth="1"/>
    <col min="7" max="7" width="15.625" style="59" customWidth="1"/>
    <col min="8" max="8" width="15.625" style="30" customWidth="1"/>
    <col min="9" max="9" width="9" style="27"/>
    <col min="10" max="11" width="11.875" style="27" customWidth="1"/>
    <col min="12" max="16384" width="9" style="27"/>
  </cols>
  <sheetData>
    <row r="2" spans="1:8" ht="15" customHeight="1" x14ac:dyDescent="0.3"/>
    <row r="3" spans="1:8" ht="60" customHeight="1" x14ac:dyDescent="0.3">
      <c r="A3" s="76" t="s">
        <v>26</v>
      </c>
      <c r="B3" s="76"/>
      <c r="C3" s="76"/>
      <c r="D3" s="76"/>
      <c r="E3" s="76"/>
      <c r="F3" s="76"/>
      <c r="G3" s="76"/>
      <c r="H3" s="76"/>
    </row>
    <row r="4" spans="1:8" ht="15" customHeight="1" thickBot="1" x14ac:dyDescent="0.35">
      <c r="H4" s="31" t="s">
        <v>33</v>
      </c>
    </row>
    <row r="5" spans="1:8" ht="60" customHeight="1" x14ac:dyDescent="0.3">
      <c r="A5" s="73" t="s">
        <v>0</v>
      </c>
      <c r="B5" s="75"/>
      <c r="C5" s="75"/>
      <c r="D5" s="82" t="s">
        <v>54</v>
      </c>
      <c r="E5" s="82" t="s">
        <v>60</v>
      </c>
      <c r="F5" s="75" t="s">
        <v>27</v>
      </c>
      <c r="G5" s="75" t="s">
        <v>63</v>
      </c>
      <c r="H5" s="77"/>
    </row>
    <row r="6" spans="1:8" ht="60" customHeight="1" thickBot="1" x14ac:dyDescent="0.35">
      <c r="A6" s="32" t="s">
        <v>1</v>
      </c>
      <c r="B6" s="33" t="s">
        <v>2</v>
      </c>
      <c r="C6" s="33" t="s">
        <v>3</v>
      </c>
      <c r="D6" s="78"/>
      <c r="E6" s="78"/>
      <c r="F6" s="78"/>
      <c r="G6" s="78"/>
      <c r="H6" s="79"/>
    </row>
    <row r="7" spans="1:8" ht="60" customHeight="1" thickTop="1" thickBot="1" x14ac:dyDescent="0.35">
      <c r="A7" s="80" t="s">
        <v>4</v>
      </c>
      <c r="B7" s="81"/>
      <c r="C7" s="81"/>
      <c r="D7" s="34">
        <f t="shared" ref="D7" si="0">SUM(D8,D10,D12)</f>
        <v>2465392939</v>
      </c>
      <c r="E7" s="34">
        <f t="shared" ref="E7:F7" si="1">SUM(E8,E10,E12)</f>
        <v>3015741239</v>
      </c>
      <c r="F7" s="34">
        <f t="shared" si="1"/>
        <v>550348300</v>
      </c>
      <c r="G7" s="83"/>
      <c r="H7" s="84"/>
    </row>
    <row r="8" spans="1:8" ht="60" customHeight="1" x14ac:dyDescent="0.3">
      <c r="A8" s="73" t="s">
        <v>28</v>
      </c>
      <c r="B8" s="75" t="s">
        <v>28</v>
      </c>
      <c r="C8" s="35" t="s">
        <v>6</v>
      </c>
      <c r="D8" s="36">
        <f>SUM(D9)</f>
        <v>2429371000</v>
      </c>
      <c r="E8" s="36">
        <f>SUM(E9)</f>
        <v>2988197000</v>
      </c>
      <c r="F8" s="36">
        <f t="shared" ref="F8:F13" si="2">E8-D8</f>
        <v>558826000</v>
      </c>
      <c r="G8" s="65"/>
      <c r="H8" s="66"/>
    </row>
    <row r="9" spans="1:8" ht="60" customHeight="1" x14ac:dyDescent="0.3">
      <c r="A9" s="74"/>
      <c r="B9" s="64"/>
      <c r="C9" s="61" t="s">
        <v>29</v>
      </c>
      <c r="D9" s="56">
        <f>예산총괄표!B5</f>
        <v>2429371000</v>
      </c>
      <c r="E9" s="56">
        <f>예산총괄표!C5</f>
        <v>2988197000</v>
      </c>
      <c r="F9" s="56">
        <f t="shared" si="2"/>
        <v>558826000</v>
      </c>
      <c r="G9" s="115" t="s">
        <v>64</v>
      </c>
      <c r="H9" s="116"/>
    </row>
    <row r="10" spans="1:8" ht="60" customHeight="1" x14ac:dyDescent="0.3">
      <c r="A10" s="74" t="s">
        <v>30</v>
      </c>
      <c r="B10" s="64" t="s">
        <v>31</v>
      </c>
      <c r="C10" s="37" t="s">
        <v>6</v>
      </c>
      <c r="D10" s="38">
        <f>SUM(D11)</f>
        <v>26200000</v>
      </c>
      <c r="E10" s="38">
        <f>SUM(E11)</f>
        <v>25500000</v>
      </c>
      <c r="F10" s="38">
        <f t="shared" si="2"/>
        <v>-700000</v>
      </c>
      <c r="G10" s="67"/>
      <c r="H10" s="68"/>
    </row>
    <row r="11" spans="1:8" ht="60" customHeight="1" x14ac:dyDescent="0.3">
      <c r="A11" s="74"/>
      <c r="B11" s="64"/>
      <c r="C11" s="39" t="s">
        <v>32</v>
      </c>
      <c r="D11" s="40">
        <f>예산총괄표!B6</f>
        <v>26200000</v>
      </c>
      <c r="E11" s="40">
        <f>예산총괄표!C6</f>
        <v>25500000</v>
      </c>
      <c r="F11" s="56">
        <f t="shared" si="2"/>
        <v>-700000</v>
      </c>
      <c r="G11" s="111" t="s">
        <v>65</v>
      </c>
      <c r="H11" s="112"/>
    </row>
    <row r="12" spans="1:8" ht="60" customHeight="1" x14ac:dyDescent="0.3">
      <c r="A12" s="69" t="s">
        <v>50</v>
      </c>
      <c r="B12" s="71" t="s">
        <v>50</v>
      </c>
      <c r="C12" s="37" t="s">
        <v>6</v>
      </c>
      <c r="D12" s="38">
        <f>SUM(D13)</f>
        <v>9821939</v>
      </c>
      <c r="E12" s="38">
        <f>SUM(E13)</f>
        <v>2044239</v>
      </c>
      <c r="F12" s="38">
        <f t="shared" si="2"/>
        <v>-7777700</v>
      </c>
      <c r="G12" s="67"/>
      <c r="H12" s="68"/>
    </row>
    <row r="13" spans="1:8" ht="60" customHeight="1" thickBot="1" x14ac:dyDescent="0.35">
      <c r="A13" s="70"/>
      <c r="B13" s="72"/>
      <c r="C13" s="62" t="s">
        <v>51</v>
      </c>
      <c r="D13" s="41">
        <f>예산총괄표!B7</f>
        <v>9821939</v>
      </c>
      <c r="E13" s="41">
        <f>예산총괄표!C7</f>
        <v>2044239</v>
      </c>
      <c r="F13" s="41">
        <f t="shared" si="2"/>
        <v>-7777700</v>
      </c>
      <c r="G13" s="113" t="s">
        <v>66</v>
      </c>
      <c r="H13" s="114"/>
    </row>
  </sheetData>
  <mergeCells count="20">
    <mergeCell ref="A3:H3"/>
    <mergeCell ref="G5:H6"/>
    <mergeCell ref="A7:C7"/>
    <mergeCell ref="D5:D6"/>
    <mergeCell ref="E5:E6"/>
    <mergeCell ref="F5:F6"/>
    <mergeCell ref="A5:C5"/>
    <mergeCell ref="G7:H7"/>
    <mergeCell ref="B10:B11"/>
    <mergeCell ref="G8:H8"/>
    <mergeCell ref="G10:H10"/>
    <mergeCell ref="A12:A13"/>
    <mergeCell ref="B12:B13"/>
    <mergeCell ref="G12:H12"/>
    <mergeCell ref="G13:H13"/>
    <mergeCell ref="G11:H11"/>
    <mergeCell ref="A8:A9"/>
    <mergeCell ref="B8:B9"/>
    <mergeCell ref="A10:A11"/>
    <mergeCell ref="G9:H9"/>
  </mergeCells>
  <phoneticPr fontId="2" type="noConversion"/>
  <pageMargins left="0.7" right="0.7" top="0.75" bottom="0.75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33"/>
  <sheetViews>
    <sheetView tabSelected="1" topLeftCell="A2" zoomScaleNormal="100" workbookViewId="0">
      <pane xSplit="3" ySplit="6" topLeftCell="D8" activePane="bottomRight" state="frozen"/>
      <selection activeCell="A2" sqref="A2"/>
      <selection pane="topRight" activeCell="D2" sqref="D2"/>
      <selection pane="bottomLeft" activeCell="A8" sqref="A8"/>
      <selection pane="bottomRight" activeCell="K29" sqref="K29"/>
    </sheetView>
  </sheetViews>
  <sheetFormatPr defaultRowHeight="39.950000000000003" customHeight="1" x14ac:dyDescent="0.3"/>
  <cols>
    <col min="1" max="3" width="10.625" style="27" customWidth="1"/>
    <col min="4" max="6" width="15.625" style="28" customWidth="1"/>
    <col min="7" max="7" width="19.625" style="29" customWidth="1"/>
    <col min="8" max="8" width="19.625" style="30" customWidth="1"/>
    <col min="9" max="9" width="9" style="27"/>
    <col min="10" max="11" width="11.875" style="27" customWidth="1"/>
    <col min="12" max="16384" width="9" style="27"/>
  </cols>
  <sheetData>
    <row r="2" spans="1:11" ht="15" customHeight="1" x14ac:dyDescent="0.3"/>
    <row r="3" spans="1:11" ht="60" customHeight="1" x14ac:dyDescent="0.3">
      <c r="A3" s="76" t="s">
        <v>25</v>
      </c>
      <c r="B3" s="76"/>
      <c r="C3" s="76"/>
      <c r="D3" s="76"/>
      <c r="E3" s="76"/>
      <c r="F3" s="76"/>
      <c r="G3" s="76"/>
      <c r="H3" s="76"/>
    </row>
    <row r="4" spans="1:11" ht="15" customHeight="1" thickBot="1" x14ac:dyDescent="0.35">
      <c r="H4" s="31" t="s">
        <v>33</v>
      </c>
    </row>
    <row r="5" spans="1:11" ht="39.950000000000003" customHeight="1" x14ac:dyDescent="0.3">
      <c r="A5" s="102" t="s">
        <v>0</v>
      </c>
      <c r="B5" s="103"/>
      <c r="C5" s="103"/>
      <c r="D5" s="94" t="s">
        <v>54</v>
      </c>
      <c r="E5" s="94" t="s">
        <v>60</v>
      </c>
      <c r="F5" s="103" t="s">
        <v>24</v>
      </c>
      <c r="G5" s="106" t="s">
        <v>55</v>
      </c>
      <c r="H5" s="107"/>
    </row>
    <row r="6" spans="1:11" ht="39.950000000000003" customHeight="1" thickBot="1" x14ac:dyDescent="0.35">
      <c r="A6" s="42" t="s">
        <v>1</v>
      </c>
      <c r="B6" s="58" t="s">
        <v>2</v>
      </c>
      <c r="C6" s="58" t="s">
        <v>3</v>
      </c>
      <c r="D6" s="95"/>
      <c r="E6" s="95"/>
      <c r="F6" s="105"/>
      <c r="G6" s="108"/>
      <c r="H6" s="109"/>
    </row>
    <row r="7" spans="1:11" ht="30" customHeight="1" thickTop="1" x14ac:dyDescent="0.3">
      <c r="A7" s="96" t="s">
        <v>4</v>
      </c>
      <c r="B7" s="97"/>
      <c r="C7" s="97"/>
      <c r="D7" s="60">
        <f>SUM(D8,D25,D30)</f>
        <v>2465392939</v>
      </c>
      <c r="E7" s="60">
        <f>SUM(E8,E25,E30)</f>
        <v>3015741239</v>
      </c>
      <c r="F7" s="60">
        <f>E7-D7</f>
        <v>550348300</v>
      </c>
      <c r="G7" s="85"/>
      <c r="H7" s="86"/>
    </row>
    <row r="8" spans="1:11" ht="30" customHeight="1" x14ac:dyDescent="0.3">
      <c r="A8" s="98" t="s">
        <v>5</v>
      </c>
      <c r="B8" s="99" t="s">
        <v>6</v>
      </c>
      <c r="C8" s="99"/>
      <c r="D8" s="43">
        <f>SUM(D9,D15,D18)</f>
        <v>794362440</v>
      </c>
      <c r="E8" s="43">
        <f>SUM(E9,E15,E18)</f>
        <v>939480320</v>
      </c>
      <c r="F8" s="43">
        <f t="shared" ref="F8:F32" si="0">E8-D8</f>
        <v>145117880</v>
      </c>
      <c r="G8" s="87"/>
      <c r="H8" s="88"/>
    </row>
    <row r="9" spans="1:11" ht="30" customHeight="1" x14ac:dyDescent="0.3">
      <c r="A9" s="98"/>
      <c r="B9" s="100" t="s">
        <v>7</v>
      </c>
      <c r="C9" s="44" t="s">
        <v>6</v>
      </c>
      <c r="D9" s="45">
        <f>SUM(D10:D14)</f>
        <v>696187190</v>
      </c>
      <c r="E9" s="45">
        <f>SUM(E10:E14)</f>
        <v>870180350</v>
      </c>
      <c r="F9" s="45">
        <f t="shared" si="0"/>
        <v>173993160</v>
      </c>
      <c r="G9" s="89"/>
      <c r="H9" s="90"/>
    </row>
    <row r="10" spans="1:11" ht="30" customHeight="1" x14ac:dyDescent="0.3">
      <c r="A10" s="98"/>
      <c r="B10" s="100"/>
      <c r="C10" s="46" t="s">
        <v>8</v>
      </c>
      <c r="D10" s="47">
        <v>501480200</v>
      </c>
      <c r="E10" s="47">
        <v>624946700</v>
      </c>
      <c r="F10" s="47">
        <f t="shared" si="0"/>
        <v>123466500</v>
      </c>
      <c r="G10" s="123">
        <f>E10</f>
        <v>624946700</v>
      </c>
      <c r="H10" s="124"/>
      <c r="J10" s="48"/>
      <c r="K10" s="48"/>
    </row>
    <row r="11" spans="1:11" ht="30" customHeight="1" x14ac:dyDescent="0.3">
      <c r="A11" s="98"/>
      <c r="B11" s="100"/>
      <c r="C11" s="46" t="s">
        <v>9</v>
      </c>
      <c r="D11" s="47">
        <v>103605130</v>
      </c>
      <c r="E11" s="47">
        <v>129442000</v>
      </c>
      <c r="F11" s="47">
        <f t="shared" si="0"/>
        <v>25836870</v>
      </c>
      <c r="G11" s="127">
        <f t="shared" ref="G11:G14" si="1">E11</f>
        <v>129442000</v>
      </c>
      <c r="H11" s="128"/>
      <c r="J11" s="48"/>
      <c r="K11" s="48"/>
    </row>
    <row r="12" spans="1:11" ht="30" customHeight="1" x14ac:dyDescent="0.3">
      <c r="A12" s="98"/>
      <c r="B12" s="100"/>
      <c r="C12" s="46" t="s">
        <v>10</v>
      </c>
      <c r="D12" s="47">
        <v>41790700</v>
      </c>
      <c r="E12" s="47">
        <v>51578960</v>
      </c>
      <c r="F12" s="47">
        <f t="shared" si="0"/>
        <v>9788260</v>
      </c>
      <c r="G12" s="129">
        <f t="shared" si="1"/>
        <v>51578960</v>
      </c>
      <c r="H12" s="130"/>
      <c r="J12" s="48"/>
      <c r="K12" s="48"/>
    </row>
    <row r="13" spans="1:11" ht="30" customHeight="1" x14ac:dyDescent="0.3">
      <c r="A13" s="98"/>
      <c r="B13" s="100"/>
      <c r="C13" s="46" t="s">
        <v>58</v>
      </c>
      <c r="D13" s="47">
        <v>46711160</v>
      </c>
      <c r="E13" s="47">
        <v>59012690</v>
      </c>
      <c r="F13" s="47">
        <f t="shared" si="0"/>
        <v>12301530</v>
      </c>
      <c r="G13" s="131">
        <f t="shared" si="1"/>
        <v>59012690</v>
      </c>
      <c r="H13" s="132"/>
      <c r="J13" s="48"/>
      <c r="K13" s="48"/>
    </row>
    <row r="14" spans="1:11" ht="30" customHeight="1" x14ac:dyDescent="0.3">
      <c r="A14" s="98"/>
      <c r="B14" s="100"/>
      <c r="C14" s="46" t="s">
        <v>59</v>
      </c>
      <c r="D14" s="47">
        <v>2600000</v>
      </c>
      <c r="E14" s="47">
        <v>5200000</v>
      </c>
      <c r="F14" s="47">
        <f t="shared" si="0"/>
        <v>2600000</v>
      </c>
      <c r="G14" s="133">
        <f t="shared" si="1"/>
        <v>5200000</v>
      </c>
      <c r="H14" s="134"/>
      <c r="J14" s="48"/>
      <c r="K14" s="48"/>
    </row>
    <row r="15" spans="1:11" ht="30" customHeight="1" x14ac:dyDescent="0.3">
      <c r="A15" s="98"/>
      <c r="B15" s="101" t="s">
        <v>11</v>
      </c>
      <c r="C15" s="49" t="s">
        <v>6</v>
      </c>
      <c r="D15" s="45">
        <f>SUM(D16:D17)</f>
        <v>5975730</v>
      </c>
      <c r="E15" s="45">
        <f>SUM(E16:E17)</f>
        <v>9400000</v>
      </c>
      <c r="F15" s="45">
        <f t="shared" si="0"/>
        <v>3424270</v>
      </c>
      <c r="G15" s="119"/>
      <c r="H15" s="120"/>
      <c r="J15" s="48"/>
    </row>
    <row r="16" spans="1:11" ht="30" customHeight="1" x14ac:dyDescent="0.3">
      <c r="A16" s="98"/>
      <c r="B16" s="101"/>
      <c r="C16" s="57" t="s">
        <v>12</v>
      </c>
      <c r="D16" s="47">
        <v>4250000</v>
      </c>
      <c r="E16" s="47">
        <v>6000000</v>
      </c>
      <c r="F16" s="47">
        <f t="shared" si="0"/>
        <v>1750000</v>
      </c>
      <c r="G16" s="135">
        <f t="shared" ref="G16:G17" si="2">E16</f>
        <v>6000000</v>
      </c>
      <c r="H16" s="136"/>
      <c r="J16" s="48"/>
      <c r="K16" s="48"/>
    </row>
    <row r="17" spans="1:11" ht="30" customHeight="1" x14ac:dyDescent="0.3">
      <c r="A17" s="98"/>
      <c r="B17" s="101"/>
      <c r="C17" s="57" t="s">
        <v>13</v>
      </c>
      <c r="D17" s="47">
        <v>1725730</v>
      </c>
      <c r="E17" s="47">
        <v>3400000</v>
      </c>
      <c r="F17" s="47">
        <f t="shared" si="0"/>
        <v>1674270</v>
      </c>
      <c r="G17" s="137">
        <f t="shared" si="2"/>
        <v>3400000</v>
      </c>
      <c r="H17" s="138"/>
      <c r="J17" s="48"/>
      <c r="K17" s="48"/>
    </row>
    <row r="18" spans="1:11" ht="30" customHeight="1" x14ac:dyDescent="0.3">
      <c r="A18" s="98"/>
      <c r="B18" s="101" t="s">
        <v>14</v>
      </c>
      <c r="C18" s="49" t="s">
        <v>6</v>
      </c>
      <c r="D18" s="45">
        <f>SUM(D19:D24)</f>
        <v>92199520</v>
      </c>
      <c r="E18" s="45">
        <f>SUM(E19:E24)</f>
        <v>59899970</v>
      </c>
      <c r="F18" s="45">
        <f t="shared" si="0"/>
        <v>-32299550</v>
      </c>
      <c r="G18" s="119"/>
      <c r="H18" s="120"/>
      <c r="J18" s="48"/>
    </row>
    <row r="19" spans="1:11" ht="30" customHeight="1" x14ac:dyDescent="0.3">
      <c r="A19" s="98"/>
      <c r="B19" s="101"/>
      <c r="C19" s="50" t="s">
        <v>15</v>
      </c>
      <c r="D19" s="47">
        <v>20695200</v>
      </c>
      <c r="E19" s="47">
        <v>6850000</v>
      </c>
      <c r="F19" s="47">
        <f t="shared" si="0"/>
        <v>-13845200</v>
      </c>
      <c r="G19" s="139">
        <f t="shared" ref="G19:G24" si="3">E19</f>
        <v>6850000</v>
      </c>
      <c r="H19" s="140"/>
      <c r="J19" s="48"/>
      <c r="K19" s="48"/>
    </row>
    <row r="20" spans="1:11" ht="30" customHeight="1" x14ac:dyDescent="0.3">
      <c r="A20" s="98"/>
      <c r="B20" s="101"/>
      <c r="C20" s="50" t="s">
        <v>57</v>
      </c>
      <c r="D20" s="47">
        <v>43657790</v>
      </c>
      <c r="E20" s="47">
        <v>24518730</v>
      </c>
      <c r="F20" s="47">
        <f t="shared" si="0"/>
        <v>-19139060</v>
      </c>
      <c r="G20" s="141">
        <f t="shared" si="3"/>
        <v>24518730</v>
      </c>
      <c r="H20" s="142"/>
      <c r="J20" s="48"/>
      <c r="K20" s="48"/>
    </row>
    <row r="21" spans="1:11" ht="30" customHeight="1" x14ac:dyDescent="0.3">
      <c r="A21" s="98"/>
      <c r="B21" s="101"/>
      <c r="C21" s="50" t="s">
        <v>16</v>
      </c>
      <c r="D21" s="47">
        <v>9486850</v>
      </c>
      <c r="E21" s="47">
        <v>15181240</v>
      </c>
      <c r="F21" s="47">
        <f t="shared" si="0"/>
        <v>5694390</v>
      </c>
      <c r="G21" s="143">
        <f t="shared" si="3"/>
        <v>15181240</v>
      </c>
      <c r="H21" s="144"/>
      <c r="J21" s="48"/>
      <c r="K21" s="48"/>
    </row>
    <row r="22" spans="1:11" ht="30" customHeight="1" x14ac:dyDescent="0.3">
      <c r="A22" s="98"/>
      <c r="B22" s="101"/>
      <c r="C22" s="50" t="s">
        <v>17</v>
      </c>
      <c r="D22" s="47">
        <v>4668820</v>
      </c>
      <c r="E22" s="47">
        <v>5620000</v>
      </c>
      <c r="F22" s="47">
        <f t="shared" si="0"/>
        <v>951180</v>
      </c>
      <c r="G22" s="145">
        <f t="shared" si="3"/>
        <v>5620000</v>
      </c>
      <c r="H22" s="146"/>
      <c r="J22" s="48"/>
      <c r="K22" s="48"/>
    </row>
    <row r="23" spans="1:11" ht="30" customHeight="1" x14ac:dyDescent="0.3">
      <c r="A23" s="98"/>
      <c r="B23" s="101"/>
      <c r="C23" s="50" t="s">
        <v>18</v>
      </c>
      <c r="D23" s="47">
        <v>710200</v>
      </c>
      <c r="E23" s="47">
        <v>1200000</v>
      </c>
      <c r="F23" s="47">
        <f t="shared" si="0"/>
        <v>489800</v>
      </c>
      <c r="G23" s="147">
        <f t="shared" si="3"/>
        <v>1200000</v>
      </c>
      <c r="H23" s="148"/>
      <c r="J23" s="48"/>
      <c r="K23" s="48"/>
    </row>
    <row r="24" spans="1:11" ht="30" customHeight="1" x14ac:dyDescent="0.3">
      <c r="A24" s="98"/>
      <c r="B24" s="101"/>
      <c r="C24" s="50" t="s">
        <v>19</v>
      </c>
      <c r="D24" s="47">
        <v>12980660</v>
      </c>
      <c r="E24" s="47">
        <v>6530000</v>
      </c>
      <c r="F24" s="47">
        <f t="shared" si="0"/>
        <v>-6450660</v>
      </c>
      <c r="G24" s="149">
        <f t="shared" si="3"/>
        <v>6530000</v>
      </c>
      <c r="H24" s="150"/>
      <c r="J24" s="48"/>
      <c r="K24" s="48"/>
    </row>
    <row r="25" spans="1:11" ht="30" customHeight="1" x14ac:dyDescent="0.3">
      <c r="A25" s="110" t="s">
        <v>20</v>
      </c>
      <c r="B25" s="93" t="s">
        <v>6</v>
      </c>
      <c r="C25" s="93"/>
      <c r="D25" s="43">
        <f>SUM(D26)</f>
        <v>136639690</v>
      </c>
      <c r="E25" s="43">
        <f>SUM(E26)</f>
        <v>17000000</v>
      </c>
      <c r="F25" s="43">
        <f t="shared" si="0"/>
        <v>-119639690</v>
      </c>
      <c r="G25" s="121"/>
      <c r="H25" s="122"/>
      <c r="J25" s="48"/>
    </row>
    <row r="26" spans="1:11" ht="30" customHeight="1" x14ac:dyDescent="0.3">
      <c r="A26" s="110"/>
      <c r="B26" s="101" t="s">
        <v>21</v>
      </c>
      <c r="C26" s="49" t="s">
        <v>6</v>
      </c>
      <c r="D26" s="45">
        <f>SUM(D27:D29)</f>
        <v>136639690</v>
      </c>
      <c r="E26" s="45">
        <f>SUM(E27:E29)</f>
        <v>17000000</v>
      </c>
      <c r="F26" s="45">
        <f t="shared" si="0"/>
        <v>-119639690</v>
      </c>
      <c r="G26" s="119"/>
      <c r="H26" s="120"/>
      <c r="J26" s="48"/>
    </row>
    <row r="27" spans="1:11" ht="30" customHeight="1" x14ac:dyDescent="0.3">
      <c r="A27" s="110"/>
      <c r="B27" s="101"/>
      <c r="C27" s="53" t="s">
        <v>52</v>
      </c>
      <c r="D27" s="54">
        <v>90000000</v>
      </c>
      <c r="E27" s="54">
        <v>0</v>
      </c>
      <c r="F27" s="54">
        <f t="shared" si="0"/>
        <v>-90000000</v>
      </c>
      <c r="G27" s="117">
        <f t="shared" ref="G27:G29" si="4">E27</f>
        <v>0</v>
      </c>
      <c r="H27" s="118"/>
      <c r="J27" s="48"/>
    </row>
    <row r="28" spans="1:11" ht="30" customHeight="1" x14ac:dyDescent="0.3">
      <c r="A28" s="110"/>
      <c r="B28" s="101"/>
      <c r="C28" s="55" t="s">
        <v>56</v>
      </c>
      <c r="D28" s="54">
        <v>3800000</v>
      </c>
      <c r="E28" s="54">
        <v>6000000</v>
      </c>
      <c r="F28" s="54">
        <f t="shared" si="0"/>
        <v>2200000</v>
      </c>
      <c r="G28" s="151">
        <f t="shared" si="4"/>
        <v>6000000</v>
      </c>
      <c r="H28" s="152"/>
      <c r="J28" s="48"/>
    </row>
    <row r="29" spans="1:11" ht="30" customHeight="1" x14ac:dyDescent="0.3">
      <c r="A29" s="110"/>
      <c r="B29" s="101"/>
      <c r="C29" s="55" t="s">
        <v>22</v>
      </c>
      <c r="D29" s="54">
        <v>42839690</v>
      </c>
      <c r="E29" s="54">
        <v>11000000</v>
      </c>
      <c r="F29" s="54">
        <f t="shared" si="0"/>
        <v>-31839690</v>
      </c>
      <c r="G29" s="153">
        <f t="shared" si="4"/>
        <v>11000000</v>
      </c>
      <c r="H29" s="154"/>
      <c r="J29" s="48"/>
      <c r="K29" s="48"/>
    </row>
    <row r="30" spans="1:11" ht="30" customHeight="1" x14ac:dyDescent="0.3">
      <c r="A30" s="91" t="s">
        <v>23</v>
      </c>
      <c r="B30" s="93" t="s">
        <v>6</v>
      </c>
      <c r="C30" s="93"/>
      <c r="D30" s="43">
        <f>SUM(D31)</f>
        <v>1534390809</v>
      </c>
      <c r="E30" s="43">
        <f>SUM(E31)</f>
        <v>2059260919</v>
      </c>
      <c r="F30" s="43">
        <f t="shared" si="0"/>
        <v>524870110</v>
      </c>
      <c r="G30" s="121"/>
      <c r="H30" s="122"/>
      <c r="J30" s="48"/>
    </row>
    <row r="31" spans="1:11" ht="30" customHeight="1" x14ac:dyDescent="0.3">
      <c r="A31" s="91"/>
      <c r="B31" s="101" t="s">
        <v>23</v>
      </c>
      <c r="C31" s="49" t="s">
        <v>6</v>
      </c>
      <c r="D31" s="45">
        <f>SUM(D32)</f>
        <v>1534390809</v>
      </c>
      <c r="E31" s="45">
        <f>SUM(E32)</f>
        <v>2059260919</v>
      </c>
      <c r="F31" s="45">
        <f t="shared" si="0"/>
        <v>524870110</v>
      </c>
      <c r="G31" s="119"/>
      <c r="H31" s="120"/>
      <c r="J31" s="48"/>
    </row>
    <row r="32" spans="1:11" ht="30" customHeight="1" thickBot="1" x14ac:dyDescent="0.35">
      <c r="A32" s="92"/>
      <c r="B32" s="104"/>
      <c r="C32" s="51" t="s">
        <v>23</v>
      </c>
      <c r="D32" s="52">
        <v>1534390809</v>
      </c>
      <c r="E32" s="52">
        <v>2059260919</v>
      </c>
      <c r="F32" s="52">
        <f t="shared" si="0"/>
        <v>524870110</v>
      </c>
      <c r="G32" s="155">
        <f>E32</f>
        <v>2059260919</v>
      </c>
      <c r="H32" s="156"/>
      <c r="J32" s="48"/>
      <c r="K32" s="48"/>
    </row>
    <row r="33" spans="7:8" ht="39.950000000000003" customHeight="1" x14ac:dyDescent="0.3">
      <c r="G33" s="125"/>
      <c r="H33" s="126"/>
    </row>
  </sheetData>
  <mergeCells count="44">
    <mergeCell ref="E5:E6"/>
    <mergeCell ref="F5:F6"/>
    <mergeCell ref="G5:H6"/>
    <mergeCell ref="A3:H3"/>
    <mergeCell ref="A25:A29"/>
    <mergeCell ref="B25:C25"/>
    <mergeCell ref="G10:H10"/>
    <mergeCell ref="G11:H11"/>
    <mergeCell ref="G12:H12"/>
    <mergeCell ref="G13:H13"/>
    <mergeCell ref="G14:H14"/>
    <mergeCell ref="G19:H19"/>
    <mergeCell ref="G16:H16"/>
    <mergeCell ref="G17:H17"/>
    <mergeCell ref="G20:H20"/>
    <mergeCell ref="G21:H21"/>
    <mergeCell ref="A30:A32"/>
    <mergeCell ref="B30:C30"/>
    <mergeCell ref="D5:D6"/>
    <mergeCell ref="A7:C7"/>
    <mergeCell ref="A8:A24"/>
    <mergeCell ref="B8:C8"/>
    <mergeCell ref="B9:B14"/>
    <mergeCell ref="B15:B17"/>
    <mergeCell ref="B18:B24"/>
    <mergeCell ref="A5:C5"/>
    <mergeCell ref="B26:B29"/>
    <mergeCell ref="B31:B32"/>
    <mergeCell ref="G29:H29"/>
    <mergeCell ref="G32:H32"/>
    <mergeCell ref="G7:H7"/>
    <mergeCell ref="G8:H8"/>
    <mergeCell ref="G9:H9"/>
    <mergeCell ref="G15:H15"/>
    <mergeCell ref="G18:H18"/>
    <mergeCell ref="G25:H25"/>
    <mergeCell ref="G26:H26"/>
    <mergeCell ref="G30:H30"/>
    <mergeCell ref="G31:H31"/>
    <mergeCell ref="G22:H22"/>
    <mergeCell ref="G23:H23"/>
    <mergeCell ref="G24:H24"/>
    <mergeCell ref="G27:H27"/>
    <mergeCell ref="G28:H28"/>
  </mergeCells>
  <phoneticPr fontId="2" type="noConversion"/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예산총괄표</vt:lpstr>
      <vt:lpstr>세입명세서</vt:lpstr>
      <vt:lpstr>세출명세서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seo</dc:creator>
  <cp:lastModifiedBy>seo</cp:lastModifiedBy>
  <cp:lastPrinted>2020-10-19T01:44:06Z</cp:lastPrinted>
  <dcterms:created xsi:type="dcterms:W3CDTF">2017-12-28T02:48:06Z</dcterms:created>
  <dcterms:modified xsi:type="dcterms:W3CDTF">2020-10-19T01:54:20Z</dcterms:modified>
</cp:coreProperties>
</file>